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SERVER1\Obmenik\Римма\2025\2 кв\"/>
    </mc:Choice>
  </mc:AlternateContent>
  <xr:revisionPtr revIDLastSave="0" documentId="13_ncr:1_{FE685B2D-97BF-4A72-8C82-F4E09D9725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10" i="1"/>
  <c r="F44" i="1" l="1"/>
  <c r="F11" i="1" s="1"/>
  <c r="D11" i="1"/>
  <c r="D10" i="1" s="1"/>
  <c r="C11" i="1"/>
  <c r="C10" i="1" s="1"/>
  <c r="F16" i="1"/>
  <c r="D16" i="1"/>
  <c r="C16" i="1"/>
  <c r="F64" i="1"/>
  <c r="D64" i="1"/>
  <c r="C64" i="1"/>
  <c r="D62" i="1"/>
  <c r="F62" i="1"/>
  <c r="D44" i="1"/>
  <c r="C44" i="1"/>
  <c r="F30" i="1"/>
  <c r="D30" i="1"/>
  <c r="C30" i="1"/>
  <c r="F27" i="1"/>
  <c r="D27" i="1"/>
  <c r="C27" i="1"/>
  <c r="F25" i="1"/>
  <c r="F21" i="1"/>
  <c r="D25" i="1"/>
  <c r="C25" i="1"/>
  <c r="D21" i="1"/>
  <c r="C21" i="1"/>
  <c r="F12" i="1"/>
  <c r="C12" i="1"/>
  <c r="D12" i="1"/>
  <c r="A55" i="1"/>
  <c r="A54" i="1"/>
  <c r="A53" i="1"/>
  <c r="A51" i="1"/>
  <c r="A50" i="1"/>
  <c r="A49" i="1"/>
  <c r="A48" i="1"/>
  <c r="F40" i="1"/>
  <c r="D40" i="1"/>
  <c r="C40" i="1"/>
  <c r="F38" i="1"/>
  <c r="D38" i="1"/>
  <c r="C38" i="1"/>
  <c r="F36" i="1"/>
  <c r="D36" i="1"/>
  <c r="C36" i="1"/>
  <c r="F10" i="1" l="1"/>
  <c r="G70" i="1"/>
  <c r="G71" i="1"/>
  <c r="G72" i="1"/>
  <c r="G73" i="1"/>
  <c r="G74" i="1"/>
  <c r="G75" i="1"/>
  <c r="G76" i="1"/>
  <c r="G77" i="1"/>
  <c r="G78" i="1"/>
  <c r="G79" i="1"/>
  <c r="G80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E124" i="1" l="1"/>
  <c r="E125" i="1"/>
  <c r="E72" i="1" l="1"/>
  <c r="E73" i="1"/>
  <c r="E74" i="1"/>
  <c r="E75" i="1"/>
  <c r="E76" i="1"/>
  <c r="E77" i="1"/>
  <c r="E78" i="1"/>
  <c r="E79" i="1"/>
  <c r="E80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10" i="1"/>
  <c r="E111" i="1"/>
  <c r="E112" i="1"/>
  <c r="E113" i="1"/>
  <c r="E114" i="1"/>
  <c r="E115" i="1"/>
  <c r="E116" i="1"/>
  <c r="E117" i="1"/>
  <c r="E71" i="1"/>
  <c r="E121" i="1" l="1"/>
  <c r="E70" i="1"/>
  <c r="E122" i="1" l="1"/>
</calcChain>
</file>

<file path=xl/sharedStrings.xml><?xml version="1.0" encoding="utf-8"?>
<sst xmlns="http://schemas.openxmlformats.org/spreadsheetml/2006/main" count="227" uniqueCount="227">
  <si>
    <t>Функциональная структура</t>
  </si>
  <si>
    <t>Классификация</t>
  </si>
  <si>
    <t>\\\\\\\\\\\\\ \</t>
  </si>
  <si>
    <t>ОБЩЕГОСУДАРСТВЕННЫЕ ВОПРОСЫ</t>
  </si>
  <si>
    <t>\0100\\\\\\\\\\\\ \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</si>
  <si>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</si>
  <si>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\0103\\\\\\\\\\\\ \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</si>
  <si>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</si>
  <si>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\0104\\\\\\\\\\\\ \</t>
  </si>
  <si>
    <t>Судебная система</t>
  </si>
  <si>
    <t>\0105\\\\\\\\\\\\ \</t>
  </si>
  <si>
    <t>Обеспечение проведения выборов и референдумов</t>
  </si>
  <si>
    <t>\0107\\\\\\\\\\\\ \</t>
  </si>
  <si>
    <t>Резервные фонды</t>
  </si>
  <si>
    <t>\0111\\\\\\\\\\\\ \</t>
  </si>
  <si>
    <t>Другие общегосударственные вопросы</t>
  </si>
  <si>
    <t>\0113\\\\\\\\\\\\ \</t>
  </si>
  <si>
    <t>НАЦИОНАЛЬНАЯ БЕЗОПАСНОСТЬ И ПРАВООХРАНИТЕЛЬНАЯ ДЕЯТЕЛЬНОСТЬ</t>
  </si>
  <si>
    <t>\0300\\\\\\\\\\\\ \</t>
  </si>
  <si>
    <t>Защита населения и территории от чрезвычайных ситуаций природного и техногенного характера, гражданская оборона</t>
  </si>
  <si>
    <t>\0309\\\\\\\\\\\\ \</t>
  </si>
  <si>
    <t>НАЦИОНАЛЬНАЯ ЭКОНОМИКА</t>
  </si>
  <si>
    <t>\0400\\\\\\\\\\\\ \</t>
  </si>
  <si>
    <t>Сельское хозяйство и рыболовство</t>
  </si>
  <si>
    <t>\0405\\\\\\\\\\\\ \</t>
  </si>
  <si>
    <t>Транспорт</t>
  </si>
  <si>
    <t>\0408\\\\\\\\\\\\ \</t>
  </si>
  <si>
    <t>Дорожное хозяйство (дорожные фонды)</t>
  </si>
  <si>
    <t>\0409\\\\\\\\\\\\ \</t>
  </si>
  <si>
    <t>Другие вопросы в области национальной экономики</t>
  </si>
  <si>
    <t>\0412\\\\\\\\\\\\ \</t>
  </si>
  <si>
    <t>ЖИЛИЩНО-КОММУНАЛЬНОЕ ХОЗЯЙСТВО</t>
  </si>
  <si>
    <t>\0500\\\\\\\\\\\\ \</t>
  </si>
  <si>
    <t>Жилищное хозяйство</t>
  </si>
  <si>
    <t>\0501\\\\\\\\\\\\ \</t>
  </si>
  <si>
    <t>Коммунальное хозяйство</t>
  </si>
  <si>
    <t>\0502\\\\\\\\\\\\ \</t>
  </si>
  <si>
    <t>Благоустройство</t>
  </si>
  <si>
    <t>\0503\\\\\\\\\\\\ \</t>
  </si>
  <si>
    <t>Другие вопросы в области жилищно-коммунального хозяйства</t>
  </si>
  <si>
    <t>\0505\\\\\\\\\\\\ \</t>
  </si>
  <si>
    <t>ОБРАЗОВАНИЕ</t>
  </si>
  <si>
    <t>\0700\\\\\\\\\\\\ \</t>
  </si>
  <si>
    <t>Дошкольное образование</t>
  </si>
  <si>
    <t>\0701\\\\\\\\\\\\ \</t>
  </si>
  <si>
    <t>Общее образование</t>
  </si>
  <si>
    <t>\0702\\\\\\\\\\\\ \</t>
  </si>
  <si>
    <t>Дополнительное образование детей</t>
  </si>
  <si>
    <t>\0703\\\\\\\\\\\\ \</t>
  </si>
  <si>
    <t>Профессиональная подготовка, переподготовка и повышение квалификации</t>
  </si>
  <si>
    <t>Молодежная политика</t>
  </si>
  <si>
    <t>\0707\\\\\\\\\\\\ \</t>
  </si>
  <si>
    <t>Другие вопросы в области образования</t>
  </si>
  <si>
    <t>\0709\\\\\\\\\\\\ \</t>
  </si>
  <si>
    <t>КУЛЬТУРА, КИНЕМАТОГРАФИЯ</t>
  </si>
  <si>
    <t>\0800\\\\\\\\\\\\ \</t>
  </si>
  <si>
    <t>Культура</t>
  </si>
  <si>
    <t>\0801\\\\\\\\\\\\ \</t>
  </si>
  <si>
    <t>Другие вопросы в области культуры, кинематографии</t>
  </si>
  <si>
    <t>\0804\\\\\\\\\\\\ \</t>
  </si>
  <si>
    <t>СОЦИАЛЬНАЯ ПОЛИТИКА</t>
  </si>
  <si>
    <t>\1000\\\\\\\\\\\\ \</t>
  </si>
  <si>
    <t>Пенсионное обеспечение</t>
  </si>
  <si>
    <t>\1001\\\\\\\\\\\\ \</t>
  </si>
  <si>
    <t>Социальное обеспечение населения</t>
  </si>
  <si>
    <t>\1003\\\\\\\\\\\\ \</t>
  </si>
  <si>
    <t>Охрана семьи и детства</t>
  </si>
  <si>
    <t>\1004\\\\\\\\\\\\ \</t>
  </si>
  <si>
    <t>ФИЗИЧЕСКАЯ КУЛЬТУРА И СПОРТ</t>
  </si>
  <si>
    <t>\1100\\\\\\\\\\\\ \</t>
  </si>
  <si>
    <t>Физическая культура</t>
  </si>
  <si>
    <t>\1101\\\\\\\\\\\\ \</t>
  </si>
  <si>
    <t>Массовый спорт</t>
  </si>
  <si>
    <t>\1102\\\\\\\\\\\\ \</t>
  </si>
  <si>
    <t>Спорт высших достижений</t>
  </si>
  <si>
    <t>\1103\\\\\\\\\\\\ \</t>
  </si>
  <si>
    <t>СРЕДСТВА МАССОВОЙ ИНФОРМАЦИИ</t>
  </si>
  <si>
    <t>\1200\\\\\\\\\\\\ \</t>
  </si>
  <si>
    <t>Периодическая печать и издательства</t>
  </si>
  <si>
    <t>\1202\\\\\\\\\\\\ \</t>
  </si>
  <si>
    <t>ОБСЛУЖИВАНИЕ ГОСУДАРСТВЕННОГО (МУНИЦИПАЛЬНОГО) ДОЛГА</t>
  </si>
  <si>
    <t>\1300\\\\\\\\\\\\ \</t>
  </si>
  <si>
    <t>Обслуживание государственного (муниципального) внутреннего долга</t>
  </si>
  <si>
    <t>\1301\\\\\\\\\\\\ \</t>
  </si>
  <si>
    <t>УСЛОВНО УТВЕРЖДЕННЫЕ РАСХОДЫ</t>
  </si>
  <si>
    <t>\9900\\\\\\\\\\\\ \</t>
  </si>
  <si>
    <t>Условно утвержденные расходы</t>
  </si>
  <si>
    <t>\9999\\\\\\\\\\\\ \</t>
  </si>
  <si>
    <t>РАСХОДЫ</t>
  </si>
  <si>
    <t>дефицит/профицит</t>
  </si>
  <si>
    <t>Источники финансирования дефицита бюджета</t>
  </si>
  <si>
    <t>Источники внутреннего финансирования дефицитов бюджетов</t>
  </si>
  <si>
    <t>01 00 00 00 00 0000 000</t>
  </si>
  <si>
    <t>Изменение остатков средств на счетах по учету средств бюджетов</t>
  </si>
  <si>
    <t>01 05 00 00 00 0000 000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</si>
  <si>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</si>
  <si>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</si>
  <si>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</si>
  <si>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</si>
  <si>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</si>
  <si>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</si>
  <si>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</si>
  <si>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</si>
  <si>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1 05 01010 01 0000 110</t>
  </si>
  <si>
    <t>1 06 00000 00 0000 000</t>
  </si>
  <si>
    <t>1 06 01000 00 0000 110</t>
  </si>
  <si>
    <t>1 07 00000 00 0000 110</t>
  </si>
  <si>
    <t>1 07 01000 01 0000 110</t>
  </si>
  <si>
    <t>1 08 00000 00 0000 000</t>
  </si>
  <si>
    <t>1 08 03000 01 0000 110</t>
  </si>
  <si>
    <t>1 11 00000 00 0000 000</t>
  </si>
  <si>
    <t>1 11 01000 00 0000 120</t>
  </si>
  <si>
    <t>1 12 00000 00 0000 000</t>
  </si>
  <si>
    <t>1 12 01000 01 0000 120</t>
  </si>
  <si>
    <t>1 14 00000 00 0000 000</t>
  </si>
  <si>
    <t>1 14 02000 00 0000 000</t>
  </si>
  <si>
    <t>1 16 00000 00 0000 000</t>
  </si>
  <si>
    <t>1 16 01050 01 0000 140</t>
  </si>
  <si>
    <t>1 17 00000 00 0000 000</t>
  </si>
  <si>
    <t>1 17 05000 00 0000 180</t>
  </si>
  <si>
    <t>2 00 00000 00 000 0000</t>
  </si>
  <si>
    <t>2 02 10000 00 0000 150</t>
  </si>
  <si>
    <t>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</si>
  <si>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</si>
  <si>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</si>
  <si>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</si>
  <si>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</si>
  <si>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</si>
  <si>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</si>
  <si>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</si>
  <si>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НАЛОГИ НА ИМУЩЕСТВО</t>
  </si>
  <si>
    <t>Налог на имущество физических лиц</t>
  </si>
  <si>
    <t>НАЛОГИ, СБОРЫ И РЕГУЛЯРНЫЕ ПЛАТЕЖИ ЗА ПОЛЬЗОВАНИЕ ПРИРОДНЫМИ РЕСУРСАМИ</t>
  </si>
  <si>
    <t>Налог на добычу полезных ископаемых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</si>
  <si>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</si>
  <si>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</si>
  <si>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</si>
  <si>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</si>
  <si>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</si>
  <si>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</si>
  <si>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</si>
  <si>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</si>
  <si>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ШТРАФЫ, САНКЦИИ, ВОЗМЕЩЕНИЕ УЩЕРБА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</si>
  <si>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</si>
  <si>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ПРОЧИЕ НЕНАЛОГОВЫЕ ДОХОДЫ</t>
  </si>
  <si>
    <t>БЕЗВОЗМЕЗДНЫЕ ПОСТУПЛЕНИЯ</t>
  </si>
  <si>
    <t>Дотации бюджетам бюджетной системы Российской Федерации</t>
  </si>
  <si>
    <t>\0705\\\\\\\\\\\\ \</t>
  </si>
  <si>
    <t>Наименование</t>
  </si>
  <si>
    <t>1 05 01020 01 0000 110</t>
  </si>
  <si>
    <t>1 05 04000 02 0000 110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</si>
  <si>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</si>
  <si>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с применением патентной системы налогообложения</t>
  </si>
  <si>
    <t>Налог на имущество организаций</t>
  </si>
  <si>
    <t>Земельный налог</t>
  </si>
  <si>
    <t>1 06 02000 02 0000 110</t>
  </si>
  <si>
    <t>1 06 06000 00 0000 110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</si>
  <si>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</si>
  <si>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</si>
  <si>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</si>
  <si>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</si>
  <si>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</si>
  <si>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</si>
  <si>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</si>
  <si>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1 11 05300 00 0000 120</t>
  </si>
  <si>
    <t>1 11 07000 00 0000 120</t>
  </si>
  <si>
    <t>1 11 09000 00 0000 120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</si>
  <si>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</si>
  <si>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</si>
  <si>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</si>
  <si>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</si>
  <si>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</si>
  <si>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</si>
  <si>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законами субъектов Российской Федерации об административных правонарушениях</t>
  </si>
  <si>
    <t>1 16 01190 01 0000 140</t>
  </si>
  <si>
    <t>1 16 01200 01 0000 140</t>
  </si>
  <si>
    <t>1 16 02000 02 0000 140</t>
  </si>
  <si>
    <t>1 16 11000 01 0000 140</t>
  </si>
  <si>
    <t>2 02 20000 00 0000 150</t>
  </si>
  <si>
    <t>2 02 30000 00 0000 150</t>
  </si>
  <si>
    <t>2 02 40000 00 0000 150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</si>
  <si>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</si>
  <si>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</si>
  <si>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</si>
  <si>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Кредиты кредитных организаций в валюте Российской Федерации</t>
  </si>
  <si>
    <t>01 02 00 00 00 0000 000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</si>
  <si>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 </t>
  </si>
  <si>
    <t>1 16 01060 01 0000 140</t>
  </si>
  <si>
    <t>Административные штрафы, установленные главой 7 Кодекса Российской Федерации об административнгых правонарушениях, за административные правонарушения в области охраны собственности</t>
  </si>
  <si>
    <t>1 16 01070 01 0000 140</t>
  </si>
  <si>
    <t>Платежи в целях возмещения причененного ущерба (убытков)</t>
  </si>
  <si>
    <t>Другие вопросы в области национальной безопасности и правоохранительной деятельности</t>
  </si>
  <si>
    <t>\0314\\\\\\\\\\\\ \</t>
  </si>
  <si>
    <t>\0600\\\\\\\\\\\\ \</t>
  </si>
  <si>
    <t>\0605\\\\\\\\\\\\ \</t>
  </si>
  <si>
    <t>Охрана окружающей среды</t>
  </si>
  <si>
    <t>Другие вопросы в области охраны окружающей среды</t>
  </si>
  <si>
    <t>Инициативные платежи</t>
  </si>
  <si>
    <t>1 13 00000 00 0000 000</t>
  </si>
  <si>
    <t>ДОХОДЫ ОТ ОКАЗАНИЯ ПЛАТНЫХ УСЛУГ И КОМПЕНСАЦИИ ЗАТРАТ ГОСУДАРСТВА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</si>
  <si>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</si>
  <si>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1 16 07000 00 0000 140</t>
  </si>
  <si>
    <t>1 13 01990 00 0000 130</t>
  </si>
  <si>
    <t xml:space="preserve">Прочие доходы от оказания платных услуг (работ) </t>
  </si>
  <si>
    <t>Сведения о внесенных в течении 2024 года изменениях в Решение Совета городского округа город Стерлитамак Республики Башкортостан от 27 декабря 2023 года №5-1/144з "О бюджете городского округа город Стерлитамак Республики Башкортостан на 2024 год и плановый период 2025 и 2026 годы"</t>
  </si>
  <si>
    <t>План, утвержденный решением  Совета городского округа от 27.12.2023 №5-1/144з</t>
  </si>
  <si>
    <t>План, утвержденный решением  Совета городского округа от 27.12.2023 №5-1/144з (в ред. 30 мая 2024 года №5-2/48з)</t>
  </si>
  <si>
    <t>Изменения, внесенные решением Совета городского округа от 30.05.2024 №5-2/48з</t>
  </si>
  <si>
    <t>План, утвержденный решением  Совета городского округа от 27.12.2023 №5-1/144з (в ред. 30 мая 2024 года №5-2/48з, в ред. 28 декабря 2024 года №6-1/7з)</t>
  </si>
  <si>
    <t>Изменения, внесенные решением Совета городского округа от 28.12.2024 №6-1/7з</t>
  </si>
  <si>
    <t>\0310\\\\\\\\\\\\ \</t>
  </si>
  <si>
    <t>Защита населения и территории от чрезвычайных ситуаций природного и техногенного характера, пожарная безопасность</t>
  </si>
  <si>
    <t>\1006\\\\\\\\\\\\ \</t>
  </si>
  <si>
    <t>Другие вопросы в области социальной политики</t>
  </si>
  <si>
    <t>Единый сельскохозяйственный налог</t>
  </si>
  <si>
    <t>1 05 03000 01 0000 110</t>
  </si>
  <si>
    <t>1 16 01080 01 0000 140</t>
  </si>
  <si>
    <t>1 16 01100 01 0000 140</t>
  </si>
  <si>
    <t>1 16 01110 01 0000 140</t>
  </si>
  <si>
    <t>1 16 01130 01 0000 140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</si>
  <si>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</si>
  <si>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</si>
  <si>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1 16 01150 01 0000 140</t>
  </si>
  <si>
    <t>1 16 01160 01 0000 140</t>
  </si>
  <si>
    <t>1 16 01170 01 0000 140</t>
  </si>
  <si>
    <t>1 16 01180 01 0000 140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</si>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</sst>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/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/>
    <xf numFmtId="0" fontId="4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2" fillId="0" borderId="3" xfId="0" applyNumberFormat="1" applyFont="1" applyBorder="1"/>
    <xf numFmtId="164" fontId="7" fillId="0" borderId="1" xfId="0" applyNumberFormat="1" applyFont="1" applyBorder="1"/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0" borderId="9" xfId="0" applyNumberFormat="1" applyFont="1" applyFill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164" fontId="2" fillId="0" borderId="0" xfId="0" applyNumberFormat="1" applyFont="1" applyBorder="1" applyAlignment="1">
      <alignment horizontal="right" vertical="center"/>
    </xf>
    <xf numFmtId="164" fontId="7" fillId="0" borderId="1" xfId="0" applyNumberFormat="1" applyFont="1" applyFill="1" applyBorder="1"/>
    <xf numFmtId="164" fontId="10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wrapText="1"/>
    </xf>
    <xf numFmtId="164" fontId="2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ownloads\&#1054;&#1090;&#1095;&#1077;&#1090;%20&#1086;&#1073;%20&#1080;&#1089;&#1087;&#1086;&#1083;&#1085;&#1077;&#1085;&#1080;&#1080;%20&#1073;&#1102;&#1076;&#1078;&#1077;&#1090;&#1072;%20&#1087;&#1086;%20&#1076;&#1086;&#1093;&#1086;&#1076;&#1072;&#1084;+(&#1089;%20&#1076;&#1072;&#1085;&#1085;&#1099;&#1084;&#1080;%20&#1055;&#1086;&#1082;&#1072;&#1079;&#1072;&#1090;&#1077;&#1083;&#1080;%20&#1079;&#1072;&#1082;&#1086;&#1085;&#1072;%20&#1086;%20&#1073;&#1102;&#1076;&#1078;&#1077;&#1090;&#1077;)%20(7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"/>
    </sheetNames>
    <sheetDataSet>
      <sheetData sheetId="0">
        <row r="254">
          <cell r="C254" t="str">
    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v>
          </cell>
        </row>
        <row r="261">
          <cell r="C261" t="str">
            <v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v>
          </cell>
        </row>
        <row r="264">
          <cell r="C264" t="str">
            <v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v>
          </cell>
        </row>
        <row r="267">
          <cell r="C267" t="str">
    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v>
          </cell>
        </row>
        <row r="283">
          <cell r="C283" t="str">
    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v>
          </cell>
        </row>
        <row r="294">
          <cell r="C294" t="str">
            <v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v>
          </cell>
        </row>
        <row r="297">
          <cell r="C297" t="str">
    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C6DE73DE919B7A0AD157B222096A6EEEAFEE43973EEA2C505DF35D50378BA98BA331E095EEF8ABD04D76DB64E272E6CB50F79DAB3950F50Cd8x5D" TargetMode="External"/><Relationship Id="rId2" Type="http://schemas.openxmlformats.org/officeDocument/2006/relationships/hyperlink" Target="consultantplus://offline/ref=B33A9E4106447DEC59B7073943E58E37EEBC9CF00CE9724000F69686081F962578A9F70C331ECA1ED356CD1CF9E525AB088186C855FED3E9Z946L" TargetMode="External"/><Relationship Id="rId1" Type="http://schemas.openxmlformats.org/officeDocument/2006/relationships/hyperlink" Target="consultantplus://offline/ref=C8DC2755CC8BA89633AAD5C4ECC57D948D6D1E91BA6E234721AC08515B2E825B5840152DB5DB25EC8E6CBA1F7D6B84463740C730CA5EC1B4dDv6D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consultantplus://offline/ref=C8DC2755CC8BA89633AAD5C4ECC57D948D6D1E91BA6E234721AC08515B2E825B5840152DB5DB25EC8E6CBA1F7D6B84463740C730CA5EC1B4dDv6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7"/>
  <sheetViews>
    <sheetView tabSelected="1" workbookViewId="0">
      <selection activeCell="K16" sqref="K16"/>
    </sheetView>
  </sheetViews>
  <sheetFormatPr defaultRowHeight="15" x14ac:dyDescent="0.25"/>
  <cols>
    <col min="1" max="1" width="33.140625" customWidth="1"/>
    <col min="2" max="2" width="20.5703125" customWidth="1"/>
    <col min="3" max="3" width="21" customWidth="1"/>
    <col min="4" max="4" width="21.28515625" style="1" customWidth="1"/>
    <col min="5" max="5" width="22.140625" style="1" customWidth="1"/>
    <col min="6" max="6" width="23.140625" customWidth="1"/>
    <col min="7" max="7" width="21.140625" customWidth="1"/>
  </cols>
  <sheetData>
    <row r="1" spans="1:7" ht="2.25" customHeight="1" x14ac:dyDescent="0.25"/>
    <row r="2" spans="1:7" s="1" customFormat="1" hidden="1" x14ac:dyDescent="0.25"/>
    <row r="3" spans="1:7" s="1" customFormat="1" hidden="1" x14ac:dyDescent="0.25"/>
    <row r="4" spans="1:7" s="1" customFormat="1" ht="9" hidden="1" customHeight="1" x14ac:dyDescent="0.25"/>
    <row r="5" spans="1:7" s="1" customFormat="1" hidden="1" x14ac:dyDescent="0.25"/>
    <row r="6" spans="1:7" s="1" customFormat="1" ht="51.75" customHeight="1" x14ac:dyDescent="0.25">
      <c r="A6" s="51" t="s">
        <v>204</v>
      </c>
      <c r="B6" s="51"/>
      <c r="C6" s="51"/>
      <c r="D6" s="51"/>
      <c r="E6" s="51"/>
      <c r="F6" s="51"/>
      <c r="G6" s="51"/>
    </row>
    <row r="7" spans="1:7" s="1" customFormat="1" ht="13.5" customHeight="1" x14ac:dyDescent="0.25"/>
    <row r="8" spans="1:7" s="1" customFormat="1" hidden="1" x14ac:dyDescent="0.25"/>
    <row r="9" spans="1:7" s="1" customFormat="1" ht="132.75" customHeight="1" x14ac:dyDescent="0.25">
      <c r="A9" s="27" t="s">
        <v>148</v>
      </c>
      <c r="B9" s="26" t="s">
        <v>1</v>
      </c>
      <c r="C9" s="25" t="s">
        <v>205</v>
      </c>
      <c r="D9" s="25" t="s">
        <v>206</v>
      </c>
      <c r="E9" s="24" t="s">
        <v>207</v>
      </c>
      <c r="F9" s="28" t="s">
        <v>208</v>
      </c>
      <c r="G9" s="24" t="s">
        <v>209</v>
      </c>
    </row>
    <row r="10" spans="1:7" s="1" customFormat="1" ht="15.75" x14ac:dyDescent="0.25">
      <c r="A10" s="2" t="s">
        <v>122</v>
      </c>
      <c r="B10" s="6"/>
      <c r="C10" s="53">
        <f>C11+C64</f>
        <v>7748586553.1500006</v>
      </c>
      <c r="D10" s="53">
        <f>D11+D64</f>
        <v>8289095085</v>
      </c>
      <c r="E10" s="53">
        <f>D10-C10</f>
        <v>540508531.84999943</v>
      </c>
      <c r="F10" s="53">
        <f>F11+F64</f>
        <v>8811106779.4799995</v>
      </c>
      <c r="G10" s="53">
        <f>F10-D10</f>
        <v>522011694.47999954</v>
      </c>
    </row>
    <row r="11" spans="1:7" s="1" customFormat="1" x14ac:dyDescent="0.25">
      <c r="A11" s="2" t="s">
        <v>123</v>
      </c>
      <c r="B11" s="7" t="s">
        <v>97</v>
      </c>
      <c r="C11" s="38">
        <f>C12+C14+C16+C21+C25+C27+C30+C36+C38+C40+C44+C62</f>
        <v>2761665000</v>
      </c>
      <c r="D11" s="38">
        <f>D12+D16+D21+D25+D27+D30+D36+D38+D40+D44+D62+D14</f>
        <v>3273575261</v>
      </c>
      <c r="E11" s="52">
        <f t="shared" ref="E11:E68" si="0">D11-C11</f>
        <v>511910261</v>
      </c>
      <c r="F11" s="38">
        <f>F12+F14+F16+F21+F25+F27+F30+F36+F38+F40+F44+F62</f>
        <v>3273575261</v>
      </c>
      <c r="G11" s="52">
        <f t="shared" ref="G11:G68" si="1">F11-D11</f>
        <v>0</v>
      </c>
    </row>
    <row r="12" spans="1:7" s="1" customFormat="1" x14ac:dyDescent="0.25">
      <c r="A12" s="2" t="s">
        <v>124</v>
      </c>
      <c r="B12" s="7" t="s">
        <v>98</v>
      </c>
      <c r="C12" s="37">
        <f>C13</f>
        <v>1023874000</v>
      </c>
      <c r="D12" s="37">
        <f>D13</f>
        <v>1023874000</v>
      </c>
      <c r="E12" s="52">
        <f t="shared" si="0"/>
        <v>0</v>
      </c>
      <c r="F12" s="38">
        <f>F13</f>
        <v>1058278000</v>
      </c>
      <c r="G12" s="52">
        <f t="shared" si="1"/>
        <v>34404000</v>
      </c>
    </row>
    <row r="13" spans="1:7" s="1" customFormat="1" x14ac:dyDescent="0.25">
      <c r="A13" s="2" t="s">
        <v>125</v>
      </c>
      <c r="B13" s="7" t="s">
        <v>99</v>
      </c>
      <c r="C13" s="37">
        <v>1023874000</v>
      </c>
      <c r="D13" s="37">
        <v>1023874000</v>
      </c>
      <c r="E13" s="52">
        <f t="shared" si="0"/>
        <v>0</v>
      </c>
      <c r="F13" s="38">
        <v>1058278000</v>
      </c>
      <c r="G13" s="52">
        <f t="shared" si="1"/>
        <v>34404000</v>
      </c>
    </row>
    <row r="14" spans="1:7" s="1" customFormat="1" ht="45" x14ac:dyDescent="0.25">
      <c r="A14" s="2" t="s">
        <v>126</v>
      </c>
      <c r="B14" s="7" t="s">
        <v>100</v>
      </c>
      <c r="C14" s="37">
        <v>15789000</v>
      </c>
      <c r="D14" s="37">
        <v>17169060</v>
      </c>
      <c r="E14" s="52">
        <f t="shared" si="0"/>
        <v>1380060</v>
      </c>
      <c r="F14" s="37">
        <v>17169060</v>
      </c>
      <c r="G14" s="52">
        <f t="shared" si="1"/>
        <v>0</v>
      </c>
    </row>
    <row r="15" spans="1:7" s="1" customFormat="1" ht="33.75" x14ac:dyDescent="0.25">
      <c r="A15" s="2" t="s">
        <v>127</v>
      </c>
      <c r="B15" s="7" t="s">
        <v>101</v>
      </c>
      <c r="C15" s="37">
        <v>15789000</v>
      </c>
      <c r="D15" s="37">
        <v>17169060</v>
      </c>
      <c r="E15" s="52">
        <f t="shared" si="0"/>
        <v>1380060</v>
      </c>
      <c r="F15" s="37">
        <v>17169060</v>
      </c>
      <c r="G15" s="52">
        <f t="shared" si="1"/>
        <v>0</v>
      </c>
    </row>
    <row r="16" spans="1:7" s="1" customFormat="1" x14ac:dyDescent="0.25">
      <c r="A16" s="11" t="s">
        <v>128</v>
      </c>
      <c r="B16" s="18" t="s">
        <v>102</v>
      </c>
      <c r="C16" s="39">
        <f>C17+C18+C19+C20</f>
        <v>752941000</v>
      </c>
      <c r="D16" s="39">
        <f>D17+D18+D19+D20</f>
        <v>752941000</v>
      </c>
      <c r="E16" s="52">
        <f t="shared" si="0"/>
        <v>0</v>
      </c>
      <c r="F16" s="39">
        <f>F17+F18+F19+F20</f>
        <v>746499000</v>
      </c>
      <c r="G16" s="52">
        <f t="shared" si="1"/>
        <v>-6442000</v>
      </c>
    </row>
    <row r="17" spans="1:7" s="1" customFormat="1" ht="33.75" x14ac:dyDescent="0.25">
      <c r="A17" s="2" t="s">
        <v>129</v>
      </c>
      <c r="B17" s="7" t="s">
        <v>103</v>
      </c>
      <c r="C17" s="40">
        <v>415449000</v>
      </c>
      <c r="D17" s="40">
        <v>415449000</v>
      </c>
      <c r="E17" s="52">
        <f t="shared" si="0"/>
        <v>0</v>
      </c>
      <c r="F17" s="38">
        <v>447365200</v>
      </c>
      <c r="G17" s="52">
        <f t="shared" si="1"/>
        <v>31916200</v>
      </c>
    </row>
    <row r="18" spans="1:7" s="1" customFormat="1" ht="45" x14ac:dyDescent="0.25">
      <c r="A18" s="2" t="s">
        <v>151</v>
      </c>
      <c r="B18" s="21" t="s">
        <v>149</v>
      </c>
      <c r="C18" s="37">
        <v>262200000</v>
      </c>
      <c r="D18" s="37">
        <v>262200000</v>
      </c>
      <c r="E18" s="52">
        <f t="shared" si="0"/>
        <v>0</v>
      </c>
      <c r="F18" s="38">
        <v>229000000</v>
      </c>
      <c r="G18" s="52">
        <f t="shared" si="1"/>
        <v>-33200000</v>
      </c>
    </row>
    <row r="19" spans="1:7" s="1" customFormat="1" x14ac:dyDescent="0.25">
      <c r="A19" s="2" t="s">
        <v>214</v>
      </c>
      <c r="B19" s="21" t="s">
        <v>215</v>
      </c>
      <c r="C19" s="37">
        <v>250000</v>
      </c>
      <c r="D19" s="37">
        <v>250000</v>
      </c>
      <c r="E19" s="52">
        <f t="shared" si="0"/>
        <v>0</v>
      </c>
      <c r="F19" s="38">
        <v>233800</v>
      </c>
      <c r="G19" s="52">
        <f t="shared" si="1"/>
        <v>-16200</v>
      </c>
    </row>
    <row r="20" spans="1:7" s="1" customFormat="1" ht="22.5" x14ac:dyDescent="0.25">
      <c r="A20" s="2" t="s">
        <v>152</v>
      </c>
      <c r="B20" s="21" t="s">
        <v>150</v>
      </c>
      <c r="C20" s="37">
        <v>75042000</v>
      </c>
      <c r="D20" s="37">
        <v>75042000</v>
      </c>
      <c r="E20" s="52">
        <f t="shared" si="0"/>
        <v>0</v>
      </c>
      <c r="F20" s="38">
        <v>69900000</v>
      </c>
      <c r="G20" s="52">
        <f t="shared" si="1"/>
        <v>-5142000</v>
      </c>
    </row>
    <row r="21" spans="1:7" s="1" customFormat="1" x14ac:dyDescent="0.25">
      <c r="A21" s="2" t="s">
        <v>130</v>
      </c>
      <c r="B21" s="7" t="s">
        <v>104</v>
      </c>
      <c r="C21" s="42">
        <f>C22+C23+C24</f>
        <v>362104000</v>
      </c>
      <c r="D21" s="42">
        <f>D22+D23+D24</f>
        <v>390110000</v>
      </c>
      <c r="E21" s="52">
        <f t="shared" si="0"/>
        <v>28006000</v>
      </c>
      <c r="F21" s="38">
        <f>F22+F23+F24</f>
        <v>338938000</v>
      </c>
      <c r="G21" s="52">
        <f t="shared" si="1"/>
        <v>-51172000</v>
      </c>
    </row>
    <row r="22" spans="1:7" s="1" customFormat="1" x14ac:dyDescent="0.25">
      <c r="A22" s="2" t="s">
        <v>131</v>
      </c>
      <c r="B22" s="7" t="s">
        <v>105</v>
      </c>
      <c r="C22" s="40">
        <v>175500000</v>
      </c>
      <c r="D22" s="40">
        <v>203506000</v>
      </c>
      <c r="E22" s="52">
        <f t="shared" si="0"/>
        <v>28006000</v>
      </c>
      <c r="F22" s="38">
        <v>188000000</v>
      </c>
      <c r="G22" s="52">
        <f t="shared" si="1"/>
        <v>-15506000</v>
      </c>
    </row>
    <row r="23" spans="1:7" s="1" customFormat="1" x14ac:dyDescent="0.25">
      <c r="A23" s="20" t="s">
        <v>153</v>
      </c>
      <c r="B23" s="21" t="s">
        <v>155</v>
      </c>
      <c r="C23" s="37">
        <v>26603000</v>
      </c>
      <c r="D23" s="37">
        <v>26603000</v>
      </c>
      <c r="E23" s="52">
        <f t="shared" si="0"/>
        <v>0</v>
      </c>
      <c r="F23" s="38">
        <v>25000000</v>
      </c>
      <c r="G23" s="52">
        <f t="shared" si="1"/>
        <v>-1603000</v>
      </c>
    </row>
    <row r="24" spans="1:7" s="1" customFormat="1" x14ac:dyDescent="0.25">
      <c r="A24" s="2" t="s">
        <v>154</v>
      </c>
      <c r="B24" s="21" t="s">
        <v>156</v>
      </c>
      <c r="C24" s="37">
        <v>160001000</v>
      </c>
      <c r="D24" s="37">
        <v>160001000</v>
      </c>
      <c r="E24" s="52">
        <f t="shared" si="0"/>
        <v>0</v>
      </c>
      <c r="F24" s="38">
        <v>125938000</v>
      </c>
      <c r="G24" s="52">
        <f t="shared" si="1"/>
        <v>-34063000</v>
      </c>
    </row>
    <row r="25" spans="1:7" s="1" customFormat="1" ht="33.75" x14ac:dyDescent="0.25">
      <c r="A25" s="13" t="s">
        <v>132</v>
      </c>
      <c r="B25" s="17" t="s">
        <v>106</v>
      </c>
      <c r="C25" s="43">
        <f>C26</f>
        <v>3037000</v>
      </c>
      <c r="D25" s="43">
        <f>D26</f>
        <v>3037000</v>
      </c>
      <c r="E25" s="52">
        <f t="shared" si="0"/>
        <v>0</v>
      </c>
      <c r="F25" s="38">
        <f>F26</f>
        <v>1247000</v>
      </c>
      <c r="G25" s="52">
        <f t="shared" si="1"/>
        <v>-1790000</v>
      </c>
    </row>
    <row r="26" spans="1:7" s="1" customFormat="1" x14ac:dyDescent="0.25">
      <c r="A26" s="2" t="s">
        <v>133</v>
      </c>
      <c r="B26" s="7" t="s">
        <v>107</v>
      </c>
      <c r="C26" s="37">
        <v>3037000</v>
      </c>
      <c r="D26" s="37">
        <v>3037000</v>
      </c>
      <c r="E26" s="52">
        <f t="shared" si="0"/>
        <v>0</v>
      </c>
      <c r="F26" s="38">
        <v>1247000</v>
      </c>
      <c r="G26" s="52">
        <f t="shared" si="1"/>
        <v>-1790000</v>
      </c>
    </row>
    <row r="27" spans="1:7" s="1" customFormat="1" x14ac:dyDescent="0.25">
      <c r="A27" s="2" t="s">
        <v>134</v>
      </c>
      <c r="B27" s="7" t="s">
        <v>108</v>
      </c>
      <c r="C27" s="39">
        <f>C28+C29</f>
        <v>56592000</v>
      </c>
      <c r="D27" s="39">
        <f>D28+D29</f>
        <v>56592000</v>
      </c>
      <c r="E27" s="52">
        <f t="shared" si="0"/>
        <v>0</v>
      </c>
      <c r="F27" s="39">
        <f>F28+F29</f>
        <v>81592000</v>
      </c>
      <c r="G27" s="52">
        <f t="shared" si="1"/>
        <v>25000000</v>
      </c>
    </row>
    <row r="28" spans="1:7" s="1" customFormat="1" ht="33.75" x14ac:dyDescent="0.25">
      <c r="A28" s="2" t="s">
        <v>135</v>
      </c>
      <c r="B28" s="7" t="s">
        <v>109</v>
      </c>
      <c r="C28" s="37">
        <v>56432000</v>
      </c>
      <c r="D28" s="37">
        <v>56432000</v>
      </c>
      <c r="E28" s="52">
        <f t="shared" si="0"/>
        <v>0</v>
      </c>
      <c r="F28" s="37">
        <v>81432000</v>
      </c>
      <c r="G28" s="52">
        <f t="shared" si="1"/>
        <v>25000000</v>
      </c>
    </row>
    <row r="29" spans="1:7" s="1" customFormat="1" ht="45.75" x14ac:dyDescent="0.25">
      <c r="A29" s="9" t="s">
        <v>157</v>
      </c>
      <c r="B29" s="19" t="s">
        <v>158</v>
      </c>
      <c r="C29" s="38">
        <v>160000</v>
      </c>
      <c r="D29" s="38">
        <v>160000</v>
      </c>
      <c r="E29" s="52">
        <f t="shared" si="0"/>
        <v>0</v>
      </c>
      <c r="F29" s="38">
        <v>160000</v>
      </c>
      <c r="G29" s="52">
        <f t="shared" si="1"/>
        <v>0</v>
      </c>
    </row>
    <row r="30" spans="1:7" s="1" customFormat="1" ht="45" x14ac:dyDescent="0.25">
      <c r="A30" s="2" t="s">
        <v>136</v>
      </c>
      <c r="B30" s="7" t="s">
        <v>110</v>
      </c>
      <c r="C30" s="44">
        <f>C31+C32+C33+C34+C35</f>
        <v>462920000</v>
      </c>
      <c r="D30" s="44">
        <f>D31+D32+D33+D34+D35</f>
        <v>533777000</v>
      </c>
      <c r="E30" s="52">
        <f t="shared" si="0"/>
        <v>70857000</v>
      </c>
      <c r="F30" s="44">
        <f>F31+F32+F33+F34+F35</f>
        <v>564864446.69000006</v>
      </c>
      <c r="G30" s="52">
        <f t="shared" si="1"/>
        <v>31087446.690000057</v>
      </c>
    </row>
    <row r="31" spans="1:7" s="1" customFormat="1" ht="78.75" x14ac:dyDescent="0.25">
      <c r="A31" s="11" t="s">
        <v>137</v>
      </c>
      <c r="B31" s="18" t="s">
        <v>111</v>
      </c>
      <c r="C31" s="41">
        <v>40000</v>
      </c>
      <c r="D31" s="41">
        <v>40000</v>
      </c>
      <c r="E31" s="52">
        <f t="shared" si="0"/>
        <v>0</v>
      </c>
      <c r="F31" s="38">
        <v>40000</v>
      </c>
      <c r="G31" s="52">
        <f t="shared" si="1"/>
        <v>0</v>
      </c>
    </row>
    <row r="32" spans="1:7" s="1" customFormat="1" ht="101.25" x14ac:dyDescent="0.25">
      <c r="A32" s="2" t="s">
        <v>159</v>
      </c>
      <c r="B32" s="21" t="s">
        <v>163</v>
      </c>
      <c r="C32" s="37">
        <v>449000000</v>
      </c>
      <c r="D32" s="37">
        <v>499857000</v>
      </c>
      <c r="E32" s="52">
        <f t="shared" si="0"/>
        <v>50857000</v>
      </c>
      <c r="F32" s="38">
        <v>498042531.60000002</v>
      </c>
      <c r="G32" s="52">
        <f t="shared" si="1"/>
        <v>-1814468.3999999762</v>
      </c>
    </row>
    <row r="33" spans="1:7" s="1" customFormat="1" ht="45" x14ac:dyDescent="0.25">
      <c r="A33" s="2" t="s">
        <v>160</v>
      </c>
      <c r="B33" s="21" t="s">
        <v>164</v>
      </c>
      <c r="C33" s="37">
        <v>50000</v>
      </c>
      <c r="D33" s="37">
        <v>50000</v>
      </c>
      <c r="E33" s="52">
        <f t="shared" si="0"/>
        <v>0</v>
      </c>
      <c r="F33" s="38">
        <v>848915.09</v>
      </c>
      <c r="G33" s="52">
        <f t="shared" si="1"/>
        <v>798915.09</v>
      </c>
    </row>
    <row r="34" spans="1:7" s="1" customFormat="1" ht="22.5" x14ac:dyDescent="0.25">
      <c r="A34" s="2" t="s">
        <v>161</v>
      </c>
      <c r="B34" s="21" t="s">
        <v>165</v>
      </c>
      <c r="C34" s="37">
        <v>275000</v>
      </c>
      <c r="D34" s="37">
        <v>275000</v>
      </c>
      <c r="E34" s="52">
        <f t="shared" si="0"/>
        <v>0</v>
      </c>
      <c r="F34" s="38">
        <v>275000</v>
      </c>
      <c r="G34" s="52">
        <f t="shared" si="1"/>
        <v>0</v>
      </c>
    </row>
    <row r="35" spans="1:7" s="1" customFormat="1" ht="90" x14ac:dyDescent="0.25">
      <c r="A35" s="2" t="s">
        <v>162</v>
      </c>
      <c r="B35" s="21" t="s">
        <v>166</v>
      </c>
      <c r="C35" s="37">
        <v>13555000</v>
      </c>
      <c r="D35" s="37">
        <v>33555000</v>
      </c>
      <c r="E35" s="52">
        <f t="shared" si="0"/>
        <v>20000000</v>
      </c>
      <c r="F35" s="38">
        <v>65658000</v>
      </c>
      <c r="G35" s="52">
        <f t="shared" si="1"/>
        <v>32103000</v>
      </c>
    </row>
    <row r="36" spans="1:7" s="1" customFormat="1" ht="22.5" x14ac:dyDescent="0.25">
      <c r="A36" s="13" t="s">
        <v>138</v>
      </c>
      <c r="B36" s="17" t="s">
        <v>112</v>
      </c>
      <c r="C36" s="43">
        <f>C37</f>
        <v>4871000</v>
      </c>
      <c r="D36" s="43">
        <f>D37</f>
        <v>4871000</v>
      </c>
      <c r="E36" s="52">
        <f t="shared" si="0"/>
        <v>0</v>
      </c>
      <c r="F36" s="43">
        <f>F37</f>
        <v>4871000</v>
      </c>
      <c r="G36" s="52">
        <f t="shared" si="1"/>
        <v>0</v>
      </c>
    </row>
    <row r="37" spans="1:7" s="1" customFormat="1" ht="23.25" thickBot="1" x14ac:dyDescent="0.3">
      <c r="A37" s="2" t="s">
        <v>139</v>
      </c>
      <c r="B37" s="7" t="s">
        <v>113</v>
      </c>
      <c r="C37" s="43">
        <v>4871000</v>
      </c>
      <c r="D37" s="43">
        <v>4871000</v>
      </c>
      <c r="E37" s="52">
        <f t="shared" si="0"/>
        <v>0</v>
      </c>
      <c r="F37" s="43">
        <v>4871000</v>
      </c>
      <c r="G37" s="52">
        <f t="shared" si="1"/>
        <v>0</v>
      </c>
    </row>
    <row r="38" spans="1:7" s="1" customFormat="1" ht="34.5" thickBot="1" x14ac:dyDescent="0.3">
      <c r="A38" s="35" t="s">
        <v>199</v>
      </c>
      <c r="B38" s="17" t="s">
        <v>198</v>
      </c>
      <c r="C38" s="37">
        <f>C39</f>
        <v>1000000</v>
      </c>
      <c r="D38" s="37">
        <f>D39</f>
        <v>1000000</v>
      </c>
      <c r="E38" s="52">
        <f t="shared" si="0"/>
        <v>0</v>
      </c>
      <c r="F38" s="38">
        <f>F39</f>
        <v>13000000</v>
      </c>
      <c r="G38" s="52">
        <f t="shared" si="1"/>
        <v>12000000</v>
      </c>
    </row>
    <row r="39" spans="1:7" s="1" customFormat="1" ht="23.25" thickBot="1" x14ac:dyDescent="0.3">
      <c r="A39" s="36" t="s">
        <v>203</v>
      </c>
      <c r="B39" s="45" t="s">
        <v>202</v>
      </c>
      <c r="C39" s="37">
        <v>1000000</v>
      </c>
      <c r="D39" s="37">
        <v>1000000</v>
      </c>
      <c r="E39" s="52">
        <f t="shared" si="0"/>
        <v>0</v>
      </c>
      <c r="F39" s="38">
        <v>13000000</v>
      </c>
      <c r="G39" s="52">
        <f t="shared" si="1"/>
        <v>12000000</v>
      </c>
    </row>
    <row r="40" spans="1:7" s="1" customFormat="1" ht="33.75" x14ac:dyDescent="0.25">
      <c r="A40" s="2" t="s">
        <v>140</v>
      </c>
      <c r="B40" s="7" t="s">
        <v>114</v>
      </c>
      <c r="C40" s="39">
        <f>C41+C42+C43</f>
        <v>71100000</v>
      </c>
      <c r="D40" s="39">
        <f>D41+D42+D43</f>
        <v>477767201</v>
      </c>
      <c r="E40" s="52">
        <f t="shared" si="0"/>
        <v>406667201</v>
      </c>
      <c r="F40" s="39">
        <f>F41+F42+F43</f>
        <v>425789254.22000003</v>
      </c>
      <c r="G40" s="52">
        <f t="shared" si="1"/>
        <v>-51977946.779999971</v>
      </c>
    </row>
    <row r="41" spans="1:7" s="1" customFormat="1" ht="90" x14ac:dyDescent="0.25">
      <c r="A41" s="2" t="s">
        <v>141</v>
      </c>
      <c r="B41" s="7" t="s">
        <v>115</v>
      </c>
      <c r="C41" s="40">
        <v>58000000</v>
      </c>
      <c r="D41" s="37">
        <v>412467201</v>
      </c>
      <c r="E41" s="52">
        <f t="shared" si="0"/>
        <v>354467201</v>
      </c>
      <c r="F41" s="37">
        <v>341473700.91000003</v>
      </c>
      <c r="G41" s="52">
        <f t="shared" si="1"/>
        <v>-70993500.089999974</v>
      </c>
    </row>
    <row r="42" spans="1:7" s="1" customFormat="1" ht="34.5" x14ac:dyDescent="0.25">
      <c r="A42" s="4" t="s">
        <v>167</v>
      </c>
      <c r="B42" s="21" t="s">
        <v>168</v>
      </c>
      <c r="C42" s="37">
        <v>12100000</v>
      </c>
      <c r="D42" s="37">
        <v>62100000</v>
      </c>
      <c r="E42" s="52">
        <f t="shared" si="0"/>
        <v>50000000</v>
      </c>
      <c r="F42" s="38">
        <v>82542243.780000001</v>
      </c>
      <c r="G42" s="52">
        <f t="shared" si="1"/>
        <v>20442243.780000001</v>
      </c>
    </row>
    <row r="43" spans="1:7" s="1" customFormat="1" ht="69.75" customHeight="1" x14ac:dyDescent="0.25">
      <c r="A43" s="4" t="s">
        <v>170</v>
      </c>
      <c r="B43" s="21" t="s">
        <v>169</v>
      </c>
      <c r="C43" s="37">
        <v>1000000</v>
      </c>
      <c r="D43" s="37">
        <v>3200000</v>
      </c>
      <c r="E43" s="52">
        <f t="shared" si="0"/>
        <v>2200000</v>
      </c>
      <c r="F43" s="38">
        <v>1773309.53</v>
      </c>
      <c r="G43" s="52">
        <f t="shared" si="1"/>
        <v>-1426690.47</v>
      </c>
    </row>
    <row r="44" spans="1:7" s="1" customFormat="1" ht="22.5" x14ac:dyDescent="0.25">
      <c r="A44" s="16" t="s">
        <v>142</v>
      </c>
      <c r="B44" s="17" t="s">
        <v>116</v>
      </c>
      <c r="C44" s="38">
        <f>C45+C46+C47+C48+C49+C50+C51+C52+C53+C54+C55+C56+C57+C58+C59+C60+C61</f>
        <v>7437000</v>
      </c>
      <c r="D44" s="38">
        <f>D45+D46+D47+D48+D49+D50+D51+D52+D53+D54+D55+D56+D57+D58+D59+D60+D61</f>
        <v>12437000</v>
      </c>
      <c r="E44" s="52">
        <f t="shared" si="0"/>
        <v>5000000</v>
      </c>
      <c r="F44" s="38">
        <f>F45+F46+F47+F48+F49+F50+F51+F52+F53+F54+F55+F56+F57+F58+F59+F60+F61</f>
        <v>17514000</v>
      </c>
      <c r="G44" s="52">
        <f t="shared" si="1"/>
        <v>5077000</v>
      </c>
    </row>
    <row r="45" spans="1:7" s="1" customFormat="1" ht="56.25" x14ac:dyDescent="0.25">
      <c r="A45" s="15" t="s">
        <v>143</v>
      </c>
      <c r="B45" s="10" t="s">
        <v>117</v>
      </c>
      <c r="C45" s="41">
        <v>81000</v>
      </c>
      <c r="D45" s="41">
        <v>81000</v>
      </c>
      <c r="E45" s="52">
        <f t="shared" si="0"/>
        <v>0</v>
      </c>
      <c r="F45" s="41">
        <v>81000</v>
      </c>
      <c r="G45" s="52">
        <f t="shared" si="1"/>
        <v>0</v>
      </c>
    </row>
    <row r="46" spans="1:7" s="1" customFormat="1" ht="78.75" x14ac:dyDescent="0.25">
      <c r="A46" s="15" t="s">
        <v>186</v>
      </c>
      <c r="B46" s="10" t="s">
        <v>187</v>
      </c>
      <c r="C46" s="41">
        <v>589000</v>
      </c>
      <c r="D46" s="41">
        <v>589000</v>
      </c>
      <c r="E46" s="52">
        <f t="shared" si="0"/>
        <v>0</v>
      </c>
      <c r="F46" s="41">
        <v>589000</v>
      </c>
      <c r="G46" s="52">
        <f t="shared" si="1"/>
        <v>0</v>
      </c>
    </row>
    <row r="47" spans="1:7" s="1" customFormat="1" ht="56.25" x14ac:dyDescent="0.25">
      <c r="A47" s="15" t="s">
        <v>188</v>
      </c>
      <c r="B47" s="10" t="s">
        <v>189</v>
      </c>
      <c r="C47" s="41">
        <v>208000</v>
      </c>
      <c r="D47" s="41">
        <v>208000</v>
      </c>
      <c r="E47" s="52">
        <f t="shared" si="0"/>
        <v>0</v>
      </c>
      <c r="F47" s="41">
        <v>208000</v>
      </c>
      <c r="G47" s="52">
        <f t="shared" si="1"/>
        <v>0</v>
      </c>
    </row>
    <row r="48" spans="1:7" s="1" customFormat="1" ht="78.75" x14ac:dyDescent="0.25">
      <c r="A48" s="15" t="str">
        <f>[1]Результат!$C$254</f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v>
      </c>
      <c r="B48" s="10" t="s">
        <v>216</v>
      </c>
      <c r="C48" s="41">
        <v>231000</v>
      </c>
      <c r="D48" s="41">
        <v>231000</v>
      </c>
      <c r="E48" s="52">
        <f t="shared" si="0"/>
        <v>0</v>
      </c>
      <c r="F48" s="41">
        <v>231000</v>
      </c>
      <c r="G48" s="52">
        <f t="shared" si="1"/>
        <v>0</v>
      </c>
    </row>
    <row r="49" spans="1:7" s="1" customFormat="1" ht="67.5" x14ac:dyDescent="0.25">
      <c r="A49" s="15" t="str">
        <f>[1]Результат!$C$261</f>
        <v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v>
      </c>
      <c r="B49" s="10" t="s">
        <v>217</v>
      </c>
      <c r="C49" s="41">
        <v>1000</v>
      </c>
      <c r="D49" s="41">
        <v>1000</v>
      </c>
      <c r="E49" s="52">
        <f t="shared" si="0"/>
        <v>0</v>
      </c>
      <c r="F49" s="41">
        <v>1000</v>
      </c>
      <c r="G49" s="52">
        <f t="shared" si="1"/>
        <v>0</v>
      </c>
    </row>
    <row r="50" spans="1:7" s="1" customFormat="1" ht="56.25" x14ac:dyDescent="0.25">
      <c r="A50" s="15" t="str">
        <f>[1]Результат!$C$264</f>
        <v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v>
      </c>
      <c r="B50" s="10" t="s">
        <v>218</v>
      </c>
      <c r="C50" s="41">
        <v>1000</v>
      </c>
      <c r="D50" s="41">
        <v>1000</v>
      </c>
      <c r="E50" s="52">
        <f t="shared" si="0"/>
        <v>0</v>
      </c>
      <c r="F50" s="41">
        <v>1000</v>
      </c>
      <c r="G50" s="52">
        <f t="shared" si="1"/>
        <v>0</v>
      </c>
    </row>
    <row r="51" spans="1:7" s="1" customFormat="1" ht="56.25" x14ac:dyDescent="0.25">
      <c r="A51" s="15" t="str">
        <f>[1]Результат!$C$267</f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v>
      </c>
      <c r="B51" s="10" t="s">
        <v>219</v>
      </c>
      <c r="C51" s="41">
        <v>26000</v>
      </c>
      <c r="D51" s="41">
        <v>26000</v>
      </c>
      <c r="E51" s="52">
        <f t="shared" si="0"/>
        <v>0</v>
      </c>
      <c r="F51" s="41">
        <v>26000</v>
      </c>
      <c r="G51" s="52">
        <f t="shared" si="1"/>
        <v>0</v>
      </c>
    </row>
    <row r="52" spans="1:7" s="1" customFormat="1" ht="71.25" customHeight="1" x14ac:dyDescent="0.25">
      <c r="A52" s="15" t="s">
        <v>221</v>
      </c>
      <c r="B52" s="10" t="s">
        <v>220</v>
      </c>
      <c r="C52" s="41">
        <v>659000</v>
      </c>
      <c r="D52" s="41">
        <v>659000</v>
      </c>
      <c r="E52" s="52">
        <f t="shared" si="0"/>
        <v>0</v>
      </c>
      <c r="F52" s="41">
        <v>659000</v>
      </c>
      <c r="G52" s="52">
        <f t="shared" si="1"/>
        <v>0</v>
      </c>
    </row>
    <row r="53" spans="1:7" s="1" customFormat="1" ht="88.5" customHeight="1" x14ac:dyDescent="0.25">
      <c r="A53" s="15" t="str">
        <f>[1]Результат!$C$283</f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v>
      </c>
      <c r="B53" s="10" t="s">
        <v>222</v>
      </c>
      <c r="C53" s="41">
        <v>168000</v>
      </c>
      <c r="D53" s="41">
        <v>168000</v>
      </c>
      <c r="E53" s="52">
        <f t="shared" si="0"/>
        <v>0</v>
      </c>
      <c r="F53" s="41">
        <v>168000</v>
      </c>
      <c r="G53" s="52">
        <f t="shared" si="1"/>
        <v>0</v>
      </c>
    </row>
    <row r="54" spans="1:7" s="1" customFormat="1" ht="67.5" x14ac:dyDescent="0.25">
      <c r="A54" s="15" t="str">
        <f>[1]Результат!$C$294</f>
        <v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v>
      </c>
      <c r="B54" s="10" t="s">
        <v>223</v>
      </c>
      <c r="C54" s="41">
        <v>12000</v>
      </c>
      <c r="D54" s="41">
        <v>12000</v>
      </c>
      <c r="E54" s="52">
        <f t="shared" si="0"/>
        <v>0</v>
      </c>
      <c r="F54" s="41">
        <v>12000</v>
      </c>
      <c r="G54" s="52">
        <f t="shared" si="1"/>
        <v>0</v>
      </c>
    </row>
    <row r="55" spans="1:7" s="1" customFormat="1" ht="67.5" x14ac:dyDescent="0.25">
      <c r="A55" s="15" t="str">
        <f>[1]Результат!$C$297</f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v>
      </c>
      <c r="B55" s="10" t="s">
        <v>224</v>
      </c>
      <c r="C55" s="41">
        <v>26000</v>
      </c>
      <c r="D55" s="41">
        <v>26000</v>
      </c>
      <c r="E55" s="52">
        <f t="shared" si="0"/>
        <v>0</v>
      </c>
      <c r="F55" s="41">
        <v>26000</v>
      </c>
      <c r="G55" s="52">
        <f t="shared" si="1"/>
        <v>0</v>
      </c>
    </row>
    <row r="56" spans="1:7" s="1" customFormat="1" ht="90.75" customHeight="1" x14ac:dyDescent="0.25">
      <c r="A56" s="15" t="s">
        <v>226</v>
      </c>
      <c r="B56" s="10" t="s">
        <v>225</v>
      </c>
      <c r="C56" s="41">
        <v>12000</v>
      </c>
      <c r="D56" s="41">
        <v>12000</v>
      </c>
      <c r="E56" s="52">
        <f t="shared" si="0"/>
        <v>0</v>
      </c>
      <c r="F56" s="41">
        <v>12000</v>
      </c>
      <c r="G56" s="52">
        <f t="shared" si="1"/>
        <v>0</v>
      </c>
    </row>
    <row r="57" spans="1:7" s="1" customFormat="1" ht="56.25" x14ac:dyDescent="0.25">
      <c r="A57" s="15" t="s">
        <v>171</v>
      </c>
      <c r="B57" s="22" t="s">
        <v>174</v>
      </c>
      <c r="C57" s="37">
        <v>493000</v>
      </c>
      <c r="D57" s="37">
        <v>493000</v>
      </c>
      <c r="E57" s="52">
        <f t="shared" si="0"/>
        <v>0</v>
      </c>
      <c r="F57" s="37">
        <v>493000</v>
      </c>
      <c r="G57" s="52">
        <f t="shared" si="1"/>
        <v>0</v>
      </c>
    </row>
    <row r="58" spans="1:7" s="1" customFormat="1" ht="67.5" x14ac:dyDescent="0.25">
      <c r="A58" s="15" t="s">
        <v>172</v>
      </c>
      <c r="B58" s="22" t="s">
        <v>175</v>
      </c>
      <c r="C58" s="37">
        <v>2123000</v>
      </c>
      <c r="D58" s="37">
        <v>2123000</v>
      </c>
      <c r="E58" s="52">
        <f t="shared" si="0"/>
        <v>0</v>
      </c>
      <c r="F58" s="37">
        <v>2123000</v>
      </c>
      <c r="G58" s="52">
        <f t="shared" si="1"/>
        <v>0</v>
      </c>
    </row>
    <row r="59" spans="1:7" s="1" customFormat="1" ht="33.75" x14ac:dyDescent="0.25">
      <c r="A59" s="14" t="s">
        <v>173</v>
      </c>
      <c r="B59" s="22" t="s">
        <v>176</v>
      </c>
      <c r="C59" s="37">
        <v>2000000</v>
      </c>
      <c r="D59" s="37">
        <v>6000000</v>
      </c>
      <c r="E59" s="52">
        <f t="shared" si="0"/>
        <v>4000000</v>
      </c>
      <c r="F59" s="38">
        <v>6000000</v>
      </c>
      <c r="G59" s="52">
        <f t="shared" si="1"/>
        <v>0</v>
      </c>
    </row>
    <row r="60" spans="1:7" s="1" customFormat="1" ht="123.75" x14ac:dyDescent="0.25">
      <c r="A60" s="14" t="s">
        <v>200</v>
      </c>
      <c r="B60" s="22" t="s">
        <v>201</v>
      </c>
      <c r="C60" s="37">
        <v>0</v>
      </c>
      <c r="D60" s="37">
        <v>0</v>
      </c>
      <c r="E60" s="52">
        <f t="shared" si="0"/>
        <v>0</v>
      </c>
      <c r="F60" s="38">
        <v>6077000</v>
      </c>
      <c r="G60" s="52">
        <f t="shared" si="1"/>
        <v>6077000</v>
      </c>
    </row>
    <row r="61" spans="1:7" s="1" customFormat="1" ht="22.5" x14ac:dyDescent="0.25">
      <c r="A61" s="34" t="s">
        <v>190</v>
      </c>
      <c r="B61" s="22" t="s">
        <v>177</v>
      </c>
      <c r="C61" s="43">
        <v>807000</v>
      </c>
      <c r="D61" s="43">
        <v>1807000</v>
      </c>
      <c r="E61" s="52">
        <f t="shared" si="0"/>
        <v>1000000</v>
      </c>
      <c r="F61" s="38">
        <v>807000</v>
      </c>
      <c r="G61" s="52">
        <f t="shared" si="1"/>
        <v>-1000000</v>
      </c>
    </row>
    <row r="62" spans="1:7" s="1" customFormat="1" ht="15" customHeight="1" x14ac:dyDescent="0.25">
      <c r="A62" s="13" t="s">
        <v>144</v>
      </c>
      <c r="B62" s="7" t="s">
        <v>118</v>
      </c>
      <c r="C62" s="43">
        <v>0</v>
      </c>
      <c r="D62" s="37">
        <f>D63</f>
        <v>0</v>
      </c>
      <c r="E62" s="52">
        <f t="shared" si="0"/>
        <v>0</v>
      </c>
      <c r="F62" s="37">
        <f>F63</f>
        <v>3813500.09</v>
      </c>
      <c r="G62" s="52">
        <f t="shared" si="1"/>
        <v>3813500.09</v>
      </c>
    </row>
    <row r="63" spans="1:7" s="1" customFormat="1" ht="15.75" customHeight="1" x14ac:dyDescent="0.25">
      <c r="A63" s="2" t="s">
        <v>197</v>
      </c>
      <c r="B63" s="7" t="s">
        <v>119</v>
      </c>
      <c r="C63" s="37">
        <v>0</v>
      </c>
      <c r="D63" s="37">
        <v>0</v>
      </c>
      <c r="E63" s="52">
        <f t="shared" si="0"/>
        <v>0</v>
      </c>
      <c r="F63" s="37">
        <v>3813500.09</v>
      </c>
      <c r="G63" s="52">
        <f t="shared" si="1"/>
        <v>3813500.09</v>
      </c>
    </row>
    <row r="64" spans="1:7" s="1" customFormat="1" x14ac:dyDescent="0.25">
      <c r="A64" s="2" t="s">
        <v>145</v>
      </c>
      <c r="B64" s="7" t="s">
        <v>120</v>
      </c>
      <c r="C64" s="39">
        <f>C65+C66+C67+C68</f>
        <v>4986921553.1500006</v>
      </c>
      <c r="D64" s="39">
        <f>D65+D66+D67+D68</f>
        <v>5015519824</v>
      </c>
      <c r="E64" s="52">
        <f t="shared" si="0"/>
        <v>28598270.849999428</v>
      </c>
      <c r="F64" s="39">
        <f>F65+F66+F67+F68</f>
        <v>5537531518.4799995</v>
      </c>
      <c r="G64" s="52">
        <f t="shared" si="1"/>
        <v>522011694.47999954</v>
      </c>
    </row>
    <row r="65" spans="1:7" s="1" customFormat="1" ht="22.5" x14ac:dyDescent="0.25">
      <c r="A65" s="11" t="s">
        <v>146</v>
      </c>
      <c r="B65" s="7" t="s">
        <v>121</v>
      </c>
      <c r="C65" s="41">
        <v>115737216.68000001</v>
      </c>
      <c r="D65" s="41">
        <v>115737216.68000001</v>
      </c>
      <c r="E65" s="52">
        <f t="shared" si="0"/>
        <v>0</v>
      </c>
      <c r="F65" s="38">
        <v>130058256.68000001</v>
      </c>
      <c r="G65" s="52">
        <f t="shared" si="1"/>
        <v>14321040</v>
      </c>
    </row>
    <row r="66" spans="1:7" s="1" customFormat="1" ht="33.75" x14ac:dyDescent="0.25">
      <c r="A66" s="2" t="s">
        <v>181</v>
      </c>
      <c r="B66" s="22" t="s">
        <v>178</v>
      </c>
      <c r="C66" s="37">
        <v>1038238375.03</v>
      </c>
      <c r="D66" s="38">
        <v>1052485375.04</v>
      </c>
      <c r="E66" s="52">
        <f t="shared" si="0"/>
        <v>14247000.00999999</v>
      </c>
      <c r="F66" s="38">
        <v>1072334636.96</v>
      </c>
      <c r="G66" s="52">
        <f t="shared" si="1"/>
        <v>19849261.920000076</v>
      </c>
    </row>
    <row r="67" spans="1:7" s="1" customFormat="1" ht="22.5" x14ac:dyDescent="0.25">
      <c r="A67" s="2" t="s">
        <v>182</v>
      </c>
      <c r="B67" s="22" t="s">
        <v>179</v>
      </c>
      <c r="C67" s="37">
        <v>3435994040.98</v>
      </c>
      <c r="D67" s="37">
        <v>3433767311.8200002</v>
      </c>
      <c r="E67" s="52">
        <f t="shared" si="0"/>
        <v>-2226729.1599998474</v>
      </c>
      <c r="F67" s="37">
        <v>3917900869.02</v>
      </c>
      <c r="G67" s="52">
        <f t="shared" si="1"/>
        <v>484133557.19999981</v>
      </c>
    </row>
    <row r="68" spans="1:7" s="1" customFormat="1" x14ac:dyDescent="0.25">
      <c r="A68" s="2" t="s">
        <v>183</v>
      </c>
      <c r="B68" s="22" t="s">
        <v>180</v>
      </c>
      <c r="C68" s="37">
        <v>396951920.45999998</v>
      </c>
      <c r="D68" s="37">
        <v>413529920.45999998</v>
      </c>
      <c r="E68" s="52">
        <f t="shared" si="0"/>
        <v>16578000</v>
      </c>
      <c r="F68" s="38">
        <v>417237755.81999999</v>
      </c>
      <c r="G68" s="52">
        <f t="shared" si="1"/>
        <v>3707835.3600000143</v>
      </c>
    </row>
    <row r="69" spans="1:7" ht="4.5" customHeight="1" x14ac:dyDescent="0.25">
      <c r="A69" s="12"/>
      <c r="B69" s="5"/>
      <c r="C69" s="32"/>
      <c r="D69" s="30"/>
      <c r="E69" s="31"/>
      <c r="F69" s="29"/>
      <c r="G69" s="29"/>
    </row>
    <row r="70" spans="1:7" ht="15.75" x14ac:dyDescent="0.25">
      <c r="A70" s="12" t="s">
        <v>88</v>
      </c>
      <c r="B70" s="6"/>
      <c r="C70" s="47">
        <v>8008586553.1499996</v>
      </c>
      <c r="D70" s="48">
        <v>8484286023.7519999</v>
      </c>
      <c r="E70" s="47">
        <f>D70-C70</f>
        <v>475699470.60200024</v>
      </c>
      <c r="F70" s="47">
        <v>9010255548.2600002</v>
      </c>
      <c r="G70" s="33">
        <f>F70-D70</f>
        <v>525969524.50800037</v>
      </c>
    </row>
    <row r="71" spans="1:7" ht="15.75" x14ac:dyDescent="0.25">
      <c r="A71" s="3" t="s">
        <v>0</v>
      </c>
      <c r="B71" s="5" t="s">
        <v>2</v>
      </c>
      <c r="C71" s="49"/>
      <c r="D71" s="49"/>
      <c r="E71" s="49">
        <f>D71-C71</f>
        <v>0</v>
      </c>
      <c r="F71" s="49"/>
      <c r="G71" s="33">
        <f t="shared" ref="G71:G125" si="2">F71-D71</f>
        <v>0</v>
      </c>
    </row>
    <row r="72" spans="1:7" x14ac:dyDescent="0.25">
      <c r="A72" s="4" t="s">
        <v>3</v>
      </c>
      <c r="B72" s="5" t="s">
        <v>4</v>
      </c>
      <c r="C72" s="49">
        <v>411396500</v>
      </c>
      <c r="D72" s="49">
        <v>466231380.29000002</v>
      </c>
      <c r="E72" s="49">
        <f t="shared" ref="E72:E117" si="3">D72-C72</f>
        <v>54834880.290000021</v>
      </c>
      <c r="F72" s="49">
        <v>515373933.69999999</v>
      </c>
      <c r="G72" s="38">
        <f t="shared" si="2"/>
        <v>49142553.409999967</v>
      </c>
    </row>
    <row r="73" spans="1:7" ht="45.75" x14ac:dyDescent="0.25">
      <c r="A73" s="4" t="s">
        <v>5</v>
      </c>
      <c r="B73" s="5" t="s">
        <v>6</v>
      </c>
      <c r="C73" s="49">
        <v>11017400</v>
      </c>
      <c r="D73" s="49">
        <v>12122320</v>
      </c>
      <c r="E73" s="49">
        <f t="shared" si="3"/>
        <v>1104920</v>
      </c>
      <c r="F73" s="49">
        <v>18372640.690000001</v>
      </c>
      <c r="G73" s="38">
        <f t="shared" si="2"/>
        <v>6250320.6900000013</v>
      </c>
    </row>
    <row r="74" spans="1:7" ht="57" x14ac:dyDescent="0.25">
      <c r="A74" s="4" t="s">
        <v>7</v>
      </c>
      <c r="B74" s="5" t="s">
        <v>8</v>
      </c>
      <c r="C74" s="49">
        <v>128805700</v>
      </c>
      <c r="D74" s="49">
        <v>139018320</v>
      </c>
      <c r="E74" s="49">
        <f t="shared" si="3"/>
        <v>10212620</v>
      </c>
      <c r="F74" s="49">
        <v>238575348.09999999</v>
      </c>
      <c r="G74" s="38">
        <f t="shared" si="2"/>
        <v>99557028.099999994</v>
      </c>
    </row>
    <row r="75" spans="1:7" x14ac:dyDescent="0.25">
      <c r="A75" s="4" t="s">
        <v>9</v>
      </c>
      <c r="B75" s="5" t="s">
        <v>10</v>
      </c>
      <c r="C75" s="49">
        <v>59900</v>
      </c>
      <c r="D75" s="49">
        <v>59900</v>
      </c>
      <c r="E75" s="49">
        <f t="shared" si="3"/>
        <v>0</v>
      </c>
      <c r="F75" s="49">
        <v>59900</v>
      </c>
      <c r="G75" s="38">
        <f t="shared" si="2"/>
        <v>0</v>
      </c>
    </row>
    <row r="76" spans="1:7" ht="23.25" x14ac:dyDescent="0.25">
      <c r="A76" s="4" t="s">
        <v>11</v>
      </c>
      <c r="B76" s="5" t="s">
        <v>12</v>
      </c>
      <c r="C76" s="49">
        <v>7000000</v>
      </c>
      <c r="D76" s="49">
        <v>7000000</v>
      </c>
      <c r="E76" s="49">
        <f t="shared" si="3"/>
        <v>0</v>
      </c>
      <c r="F76" s="49">
        <v>7000000</v>
      </c>
      <c r="G76" s="38">
        <f t="shared" si="2"/>
        <v>0</v>
      </c>
    </row>
    <row r="77" spans="1:7" x14ac:dyDescent="0.25">
      <c r="A77" s="4" t="s">
        <v>13</v>
      </c>
      <c r="B77" s="5" t="s">
        <v>14</v>
      </c>
      <c r="C77" s="49">
        <v>2000000</v>
      </c>
      <c r="D77" s="49">
        <v>2000000</v>
      </c>
      <c r="E77" s="49">
        <f t="shared" si="3"/>
        <v>0</v>
      </c>
      <c r="F77" s="49">
        <v>0</v>
      </c>
      <c r="G77" s="38">
        <f t="shared" si="2"/>
        <v>-2000000</v>
      </c>
    </row>
    <row r="78" spans="1:7" x14ac:dyDescent="0.25">
      <c r="A78" s="4" t="s">
        <v>15</v>
      </c>
      <c r="B78" s="5" t="s">
        <v>16</v>
      </c>
      <c r="C78" s="49">
        <v>262513500</v>
      </c>
      <c r="D78" s="49">
        <v>306030840.29000002</v>
      </c>
      <c r="E78" s="49">
        <f t="shared" si="3"/>
        <v>43517340.290000021</v>
      </c>
      <c r="F78" s="49">
        <v>251366044.91</v>
      </c>
      <c r="G78" s="38">
        <f t="shared" si="2"/>
        <v>-54664795.380000025</v>
      </c>
    </row>
    <row r="79" spans="1:7" ht="34.5" x14ac:dyDescent="0.25">
      <c r="A79" s="4" t="s">
        <v>17</v>
      </c>
      <c r="B79" s="5" t="s">
        <v>18</v>
      </c>
      <c r="C79" s="49">
        <v>51820000</v>
      </c>
      <c r="D79" s="49">
        <v>51893225.810000002</v>
      </c>
      <c r="E79" s="49">
        <f t="shared" si="3"/>
        <v>73225.810000002384</v>
      </c>
      <c r="F79" s="49">
        <v>62681518.619999997</v>
      </c>
      <c r="G79" s="38">
        <f t="shared" si="2"/>
        <v>10788292.809999995</v>
      </c>
    </row>
    <row r="80" spans="1:7" ht="45.75" x14ac:dyDescent="0.25">
      <c r="A80" s="4" t="s">
        <v>19</v>
      </c>
      <c r="B80" s="5" t="s">
        <v>20</v>
      </c>
      <c r="C80" s="49">
        <v>51200000</v>
      </c>
      <c r="D80" s="49">
        <v>51200000</v>
      </c>
      <c r="E80" s="49">
        <f t="shared" si="3"/>
        <v>0</v>
      </c>
      <c r="F80" s="49">
        <v>51086587.149999999</v>
      </c>
      <c r="G80" s="38">
        <f t="shared" si="2"/>
        <v>-113412.85000000149</v>
      </c>
    </row>
    <row r="81" spans="1:7" s="1" customFormat="1" ht="45.75" x14ac:dyDescent="0.25">
      <c r="A81" s="4" t="s">
        <v>211</v>
      </c>
      <c r="B81" s="5" t="s">
        <v>210</v>
      </c>
      <c r="C81" s="49"/>
      <c r="D81" s="49"/>
      <c r="E81" s="49"/>
      <c r="F81" s="49">
        <v>10853605</v>
      </c>
      <c r="G81" s="38"/>
    </row>
    <row r="82" spans="1:7" s="1" customFormat="1" ht="34.5" x14ac:dyDescent="0.25">
      <c r="A82" s="4" t="s">
        <v>191</v>
      </c>
      <c r="B82" s="5" t="s">
        <v>192</v>
      </c>
      <c r="C82" s="49">
        <v>620000</v>
      </c>
      <c r="D82" s="49">
        <v>620000</v>
      </c>
      <c r="E82" s="49">
        <f t="shared" si="3"/>
        <v>0</v>
      </c>
      <c r="F82" s="49">
        <v>741326.47</v>
      </c>
      <c r="G82" s="38">
        <f t="shared" si="2"/>
        <v>121326.46999999997</v>
      </c>
    </row>
    <row r="83" spans="1:7" x14ac:dyDescent="0.25">
      <c r="A83" s="4" t="s">
        <v>21</v>
      </c>
      <c r="B83" s="5" t="s">
        <v>22</v>
      </c>
      <c r="C83" s="49">
        <v>712039716.67999995</v>
      </c>
      <c r="D83" s="49">
        <v>1065574303.55</v>
      </c>
      <c r="E83" s="49">
        <f t="shared" si="3"/>
        <v>353534586.87</v>
      </c>
      <c r="F83" s="49">
        <v>993634566.32000005</v>
      </c>
      <c r="G83" s="38">
        <f t="shared" si="2"/>
        <v>-71939737.2299999</v>
      </c>
    </row>
    <row r="84" spans="1:7" x14ac:dyDescent="0.25">
      <c r="A84" s="4" t="s">
        <v>23</v>
      </c>
      <c r="B84" s="5" t="s">
        <v>24</v>
      </c>
      <c r="C84" s="49">
        <v>5868900</v>
      </c>
      <c r="D84" s="49">
        <v>5868900</v>
      </c>
      <c r="E84" s="49">
        <f t="shared" si="3"/>
        <v>0</v>
      </c>
      <c r="F84" s="49">
        <v>5868900</v>
      </c>
      <c r="G84" s="38">
        <f t="shared" si="2"/>
        <v>0</v>
      </c>
    </row>
    <row r="85" spans="1:7" x14ac:dyDescent="0.25">
      <c r="A85" s="4" t="s">
        <v>25</v>
      </c>
      <c r="B85" s="5" t="s">
        <v>26</v>
      </c>
      <c r="C85" s="49">
        <v>150000000</v>
      </c>
      <c r="D85" s="49">
        <v>150000001.5</v>
      </c>
      <c r="E85" s="49">
        <f t="shared" si="3"/>
        <v>1.5</v>
      </c>
      <c r="F85" s="49">
        <v>181099972.5</v>
      </c>
      <c r="G85" s="38">
        <f t="shared" si="2"/>
        <v>31099971</v>
      </c>
    </row>
    <row r="86" spans="1:7" x14ac:dyDescent="0.25">
      <c r="A86" s="4" t="s">
        <v>27</v>
      </c>
      <c r="B86" s="5" t="s">
        <v>28</v>
      </c>
      <c r="C86" s="49">
        <v>444460722</v>
      </c>
      <c r="D86" s="49">
        <v>457981978.37</v>
      </c>
      <c r="E86" s="49">
        <f t="shared" si="3"/>
        <v>13521256.370000005</v>
      </c>
      <c r="F86" s="49">
        <v>465591504.94999999</v>
      </c>
      <c r="G86" s="38">
        <f t="shared" si="2"/>
        <v>7609526.5799999833</v>
      </c>
    </row>
    <row r="87" spans="1:7" ht="23.25" x14ac:dyDescent="0.25">
      <c r="A87" s="4" t="s">
        <v>29</v>
      </c>
      <c r="B87" s="5" t="s">
        <v>30</v>
      </c>
      <c r="C87" s="49">
        <v>68474594.180000007</v>
      </c>
      <c r="D87" s="49">
        <v>451723423.68000001</v>
      </c>
      <c r="E87" s="49">
        <f t="shared" si="3"/>
        <v>383248829.5</v>
      </c>
      <c r="F87" s="49">
        <v>341074188.87</v>
      </c>
      <c r="G87" s="38">
        <f t="shared" si="2"/>
        <v>-110649234.81</v>
      </c>
    </row>
    <row r="88" spans="1:7" ht="23.25" x14ac:dyDescent="0.25">
      <c r="A88" s="4" t="s">
        <v>31</v>
      </c>
      <c r="B88" s="5" t="s">
        <v>32</v>
      </c>
      <c r="C88" s="49">
        <v>816689387.05999994</v>
      </c>
      <c r="D88" s="49">
        <v>833090573.94000006</v>
      </c>
      <c r="E88" s="49">
        <f t="shared" si="3"/>
        <v>16401186.880000114</v>
      </c>
      <c r="F88" s="49">
        <v>913216330.02999997</v>
      </c>
      <c r="G88" s="38">
        <f t="shared" si="2"/>
        <v>80125756.089999914</v>
      </c>
    </row>
    <row r="89" spans="1:7" x14ac:dyDescent="0.25">
      <c r="A89" s="4" t="s">
        <v>33</v>
      </c>
      <c r="B89" s="5" t="s">
        <v>34</v>
      </c>
      <c r="C89" s="49">
        <v>47289700</v>
      </c>
      <c r="D89" s="49">
        <v>47903200</v>
      </c>
      <c r="E89" s="49">
        <f t="shared" si="3"/>
        <v>613500</v>
      </c>
      <c r="F89" s="49">
        <v>37220779.880000003</v>
      </c>
      <c r="G89" s="38">
        <f t="shared" si="2"/>
        <v>-10682420.119999997</v>
      </c>
    </row>
    <row r="90" spans="1:7" x14ac:dyDescent="0.25">
      <c r="A90" s="4" t="s">
        <v>35</v>
      </c>
      <c r="B90" s="5" t="s">
        <v>36</v>
      </c>
      <c r="C90" s="49"/>
      <c r="D90" s="49">
        <v>16702200</v>
      </c>
      <c r="E90" s="49">
        <f t="shared" si="3"/>
        <v>16702200</v>
      </c>
      <c r="F90" s="49">
        <v>54191068</v>
      </c>
      <c r="G90" s="38">
        <f t="shared" si="2"/>
        <v>37488868</v>
      </c>
    </row>
    <row r="91" spans="1:7" x14ac:dyDescent="0.25">
      <c r="A91" s="4" t="s">
        <v>37</v>
      </c>
      <c r="B91" s="5" t="s">
        <v>38</v>
      </c>
      <c r="C91" s="49">
        <v>731319687.05999994</v>
      </c>
      <c r="D91" s="49">
        <v>726918173.94000006</v>
      </c>
      <c r="E91" s="49">
        <f t="shared" si="3"/>
        <v>-4401513.1199998856</v>
      </c>
      <c r="F91" s="49">
        <v>758054150.47000003</v>
      </c>
      <c r="G91" s="38">
        <f t="shared" si="2"/>
        <v>31135976.529999971</v>
      </c>
    </row>
    <row r="92" spans="1:7" ht="23.25" x14ac:dyDescent="0.25">
      <c r="A92" s="4" t="s">
        <v>39</v>
      </c>
      <c r="B92" s="5" t="s">
        <v>40</v>
      </c>
      <c r="C92" s="49">
        <v>38080000</v>
      </c>
      <c r="D92" s="49">
        <v>41567000</v>
      </c>
      <c r="E92" s="49">
        <f t="shared" si="3"/>
        <v>3487000</v>
      </c>
      <c r="F92" s="49">
        <v>63750331.68</v>
      </c>
      <c r="G92" s="38">
        <f t="shared" si="2"/>
        <v>22183331.68</v>
      </c>
    </row>
    <row r="93" spans="1:7" s="1" customFormat="1" x14ac:dyDescent="0.25">
      <c r="A93" s="4" t="s">
        <v>195</v>
      </c>
      <c r="B93" s="5" t="s">
        <v>193</v>
      </c>
      <c r="C93" s="49">
        <v>17900000</v>
      </c>
      <c r="D93" s="49">
        <v>17900000</v>
      </c>
      <c r="E93" s="49">
        <f t="shared" si="3"/>
        <v>0</v>
      </c>
      <c r="F93" s="49">
        <v>18694572.530000001</v>
      </c>
      <c r="G93" s="38">
        <f t="shared" si="2"/>
        <v>794572.53000000119</v>
      </c>
    </row>
    <row r="94" spans="1:7" s="1" customFormat="1" ht="23.25" x14ac:dyDescent="0.25">
      <c r="A94" s="4" t="s">
        <v>196</v>
      </c>
      <c r="B94" s="5" t="s">
        <v>194</v>
      </c>
      <c r="C94" s="49">
        <v>17900000</v>
      </c>
      <c r="D94" s="49">
        <v>17900000</v>
      </c>
      <c r="E94" s="49">
        <f t="shared" si="3"/>
        <v>0</v>
      </c>
      <c r="F94" s="49">
        <v>18694572.530000001</v>
      </c>
      <c r="G94" s="38">
        <f t="shared" si="2"/>
        <v>794572.53000000119</v>
      </c>
    </row>
    <row r="95" spans="1:7" x14ac:dyDescent="0.25">
      <c r="A95" s="4" t="s">
        <v>41</v>
      </c>
      <c r="B95" s="5" t="s">
        <v>42</v>
      </c>
      <c r="C95" s="49">
        <v>5264504248.4799995</v>
      </c>
      <c r="D95" s="49">
        <v>5270473167.2299995</v>
      </c>
      <c r="E95" s="49">
        <f t="shared" si="3"/>
        <v>5968918.75</v>
      </c>
      <c r="F95" s="49">
        <v>5736126140.8500004</v>
      </c>
      <c r="G95" s="38">
        <f t="shared" si="2"/>
        <v>465652973.62000084</v>
      </c>
    </row>
    <row r="96" spans="1:7" x14ac:dyDescent="0.25">
      <c r="A96" s="4" t="s">
        <v>43</v>
      </c>
      <c r="B96" s="5" t="s">
        <v>44</v>
      </c>
      <c r="C96" s="49">
        <v>1962601072</v>
      </c>
      <c r="D96" s="49">
        <v>1958887188.29</v>
      </c>
      <c r="E96" s="49">
        <f t="shared" si="3"/>
        <v>-3713883.7100000381</v>
      </c>
      <c r="F96" s="49">
        <v>2217713145.3000002</v>
      </c>
      <c r="G96" s="38">
        <f t="shared" si="2"/>
        <v>258825957.01000023</v>
      </c>
    </row>
    <row r="97" spans="1:7" x14ac:dyDescent="0.25">
      <c r="A97" s="4" t="s">
        <v>45</v>
      </c>
      <c r="B97" s="5" t="s">
        <v>46</v>
      </c>
      <c r="C97" s="49">
        <v>2815017852.5500002</v>
      </c>
      <c r="D97" s="49">
        <v>2819676753.04</v>
      </c>
      <c r="E97" s="49">
        <f t="shared" si="3"/>
        <v>4658900.4899997711</v>
      </c>
      <c r="F97" s="49">
        <v>2972525148.02</v>
      </c>
      <c r="G97" s="38">
        <f t="shared" si="2"/>
        <v>152848394.98000002</v>
      </c>
    </row>
    <row r="98" spans="1:7" x14ac:dyDescent="0.25">
      <c r="A98" s="4" t="s">
        <v>47</v>
      </c>
      <c r="B98" s="5" t="s">
        <v>48</v>
      </c>
      <c r="C98" s="49">
        <v>346288900</v>
      </c>
      <c r="D98" s="49">
        <v>349815181.97000003</v>
      </c>
      <c r="E98" s="49">
        <f t="shared" si="3"/>
        <v>3526281.9700000286</v>
      </c>
      <c r="F98" s="49">
        <v>373276780.69999999</v>
      </c>
      <c r="G98" s="38">
        <f t="shared" si="2"/>
        <v>23461598.729999959</v>
      </c>
    </row>
    <row r="99" spans="1:7" ht="23.25" x14ac:dyDescent="0.25">
      <c r="A99" s="4" t="s">
        <v>49</v>
      </c>
      <c r="B99" s="5" t="s">
        <v>147</v>
      </c>
      <c r="C99" s="49">
        <v>630000</v>
      </c>
      <c r="D99" s="49">
        <v>630000</v>
      </c>
      <c r="E99" s="49">
        <f t="shared" si="3"/>
        <v>0</v>
      </c>
      <c r="F99" s="49">
        <v>488150</v>
      </c>
      <c r="G99" s="38">
        <f t="shared" si="2"/>
        <v>-141850</v>
      </c>
    </row>
    <row r="100" spans="1:7" x14ac:dyDescent="0.25">
      <c r="A100" s="4" t="s">
        <v>50</v>
      </c>
      <c r="B100" s="5" t="s">
        <v>51</v>
      </c>
      <c r="C100" s="49">
        <v>17439500</v>
      </c>
      <c r="D100" s="49">
        <v>11294500</v>
      </c>
      <c r="E100" s="49">
        <f t="shared" si="3"/>
        <v>-6145000</v>
      </c>
      <c r="F100" s="49">
        <v>16512016.060000001</v>
      </c>
      <c r="G100" s="38">
        <f t="shared" si="2"/>
        <v>5217516.0600000005</v>
      </c>
    </row>
    <row r="101" spans="1:7" x14ac:dyDescent="0.25">
      <c r="A101" s="4" t="s">
        <v>52</v>
      </c>
      <c r="B101" s="5" t="s">
        <v>53</v>
      </c>
      <c r="C101" s="49">
        <v>122526923.93000001</v>
      </c>
      <c r="D101" s="49">
        <v>130169643.93000001</v>
      </c>
      <c r="E101" s="49">
        <f t="shared" si="3"/>
        <v>7642720</v>
      </c>
      <c r="F101" s="49">
        <v>155610900.77000001</v>
      </c>
      <c r="G101" s="38">
        <f t="shared" si="2"/>
        <v>25441256.840000004</v>
      </c>
    </row>
    <row r="102" spans="1:7" x14ac:dyDescent="0.25">
      <c r="A102" s="4" t="s">
        <v>54</v>
      </c>
      <c r="B102" s="5" t="s">
        <v>55</v>
      </c>
      <c r="C102" s="49">
        <v>133911368.66</v>
      </c>
      <c r="D102" s="49">
        <v>133911368.66</v>
      </c>
      <c r="E102" s="49">
        <f t="shared" si="3"/>
        <v>0</v>
      </c>
      <c r="F102" s="49">
        <v>134617214.18000001</v>
      </c>
      <c r="G102" s="38">
        <f t="shared" si="2"/>
        <v>705845.52000001073</v>
      </c>
    </row>
    <row r="103" spans="1:7" x14ac:dyDescent="0.25">
      <c r="A103" s="4" t="s">
        <v>56</v>
      </c>
      <c r="B103" s="5" t="s">
        <v>57</v>
      </c>
      <c r="C103" s="49">
        <v>128821368.66</v>
      </c>
      <c r="D103" s="49">
        <v>130014068.66</v>
      </c>
      <c r="E103" s="49">
        <f t="shared" si="3"/>
        <v>1192700</v>
      </c>
      <c r="F103" s="49">
        <v>132749058.65000001</v>
      </c>
      <c r="G103" s="38">
        <f t="shared" si="2"/>
        <v>2734989.9900000095</v>
      </c>
    </row>
    <row r="104" spans="1:7" ht="23.25" x14ac:dyDescent="0.25">
      <c r="A104" s="4" t="s">
        <v>58</v>
      </c>
      <c r="B104" s="5" t="s">
        <v>59</v>
      </c>
      <c r="C104" s="49">
        <v>5090000</v>
      </c>
      <c r="D104" s="49">
        <v>3897300</v>
      </c>
      <c r="E104" s="49">
        <f t="shared" si="3"/>
        <v>-1192700</v>
      </c>
      <c r="F104" s="49">
        <v>1868155.53</v>
      </c>
      <c r="G104" s="38">
        <f t="shared" si="2"/>
        <v>-2029144.47</v>
      </c>
    </row>
    <row r="105" spans="1:7" x14ac:dyDescent="0.25">
      <c r="A105" s="4" t="s">
        <v>60</v>
      </c>
      <c r="B105" s="5" t="s">
        <v>61</v>
      </c>
      <c r="C105" s="49">
        <v>407304327.13</v>
      </c>
      <c r="D105" s="49">
        <v>425377597.97000003</v>
      </c>
      <c r="E105" s="49">
        <f t="shared" si="3"/>
        <v>18073270.840000033</v>
      </c>
      <c r="F105" s="49">
        <v>447736637.64999998</v>
      </c>
      <c r="G105" s="38">
        <f t="shared" si="2"/>
        <v>22359039.679999948</v>
      </c>
    </row>
    <row r="106" spans="1:7" x14ac:dyDescent="0.25">
      <c r="A106" s="4" t="s">
        <v>62</v>
      </c>
      <c r="B106" s="5" t="s">
        <v>63</v>
      </c>
      <c r="C106" s="49">
        <v>8800000</v>
      </c>
      <c r="D106" s="49">
        <v>8800000</v>
      </c>
      <c r="E106" s="49">
        <f t="shared" si="3"/>
        <v>0</v>
      </c>
      <c r="F106" s="49">
        <v>9554363.8499999996</v>
      </c>
      <c r="G106" s="38">
        <f t="shared" si="2"/>
        <v>754363.84999999963</v>
      </c>
    </row>
    <row r="107" spans="1:7" x14ac:dyDescent="0.25">
      <c r="A107" s="4" t="s">
        <v>64</v>
      </c>
      <c r="B107" s="5" t="s">
        <v>65</v>
      </c>
      <c r="C107" s="49">
        <v>14082944</v>
      </c>
      <c r="D107" s="49">
        <v>35104753</v>
      </c>
      <c r="E107" s="49">
        <f t="shared" si="3"/>
        <v>21021809</v>
      </c>
      <c r="F107" s="49">
        <v>16840000</v>
      </c>
      <c r="G107" s="38">
        <f t="shared" si="2"/>
        <v>-18264753</v>
      </c>
    </row>
    <row r="108" spans="1:7" x14ac:dyDescent="0.25">
      <c r="A108" s="4" t="s">
        <v>66</v>
      </c>
      <c r="B108" s="5" t="s">
        <v>67</v>
      </c>
      <c r="C108" s="49">
        <v>384421383.13</v>
      </c>
      <c r="D108" s="49">
        <v>381472844.97000003</v>
      </c>
      <c r="E108" s="49">
        <f t="shared" si="3"/>
        <v>-2948538.1599999666</v>
      </c>
      <c r="F108" s="49">
        <v>356542273.80000001</v>
      </c>
      <c r="G108" s="38">
        <f t="shared" si="2"/>
        <v>-24930571.170000017</v>
      </c>
    </row>
    <row r="109" spans="1:7" s="1" customFormat="1" ht="23.25" x14ac:dyDescent="0.25">
      <c r="A109" s="4" t="s">
        <v>213</v>
      </c>
      <c r="B109" s="5" t="s">
        <v>212</v>
      </c>
      <c r="C109" s="49"/>
      <c r="D109" s="49"/>
      <c r="E109" s="49"/>
      <c r="F109" s="49">
        <v>64800000</v>
      </c>
      <c r="G109" s="38"/>
    </row>
    <row r="110" spans="1:7" x14ac:dyDescent="0.25">
      <c r="A110" s="4" t="s">
        <v>68</v>
      </c>
      <c r="B110" s="5" t="s">
        <v>69</v>
      </c>
      <c r="C110" s="49">
        <v>187921005.13999999</v>
      </c>
      <c r="D110" s="49">
        <v>214734406.27000001</v>
      </c>
      <c r="E110" s="49">
        <f t="shared" si="3"/>
        <v>26813401.130000025</v>
      </c>
      <c r="F110" s="49">
        <v>183116858.78</v>
      </c>
      <c r="G110" s="38">
        <f t="shared" si="2"/>
        <v>-31617547.49000001</v>
      </c>
    </row>
    <row r="111" spans="1:7" x14ac:dyDescent="0.25">
      <c r="A111" s="4" t="s">
        <v>70</v>
      </c>
      <c r="B111" s="5" t="s">
        <v>71</v>
      </c>
      <c r="C111" s="49">
        <v>72100000</v>
      </c>
      <c r="D111" s="49">
        <v>72100000</v>
      </c>
      <c r="E111" s="49">
        <f t="shared" si="3"/>
        <v>0</v>
      </c>
      <c r="F111" s="49">
        <v>73284265.75</v>
      </c>
      <c r="G111" s="38">
        <f t="shared" si="2"/>
        <v>1184265.75</v>
      </c>
    </row>
    <row r="112" spans="1:7" x14ac:dyDescent="0.25">
      <c r="A112" s="4" t="s">
        <v>72</v>
      </c>
      <c r="B112" s="5" t="s">
        <v>73</v>
      </c>
      <c r="C112" s="49"/>
      <c r="D112" s="49"/>
      <c r="E112" s="49">
        <f t="shared" si="3"/>
        <v>0</v>
      </c>
      <c r="F112" s="49"/>
      <c r="G112" s="38">
        <f t="shared" si="2"/>
        <v>0</v>
      </c>
    </row>
    <row r="113" spans="1:7" x14ac:dyDescent="0.25">
      <c r="A113" s="4" t="s">
        <v>74</v>
      </c>
      <c r="B113" s="5" t="s">
        <v>75</v>
      </c>
      <c r="C113" s="49">
        <v>115821005.14</v>
      </c>
      <c r="D113" s="49">
        <v>142582287.13999999</v>
      </c>
      <c r="E113" s="49">
        <f t="shared" si="3"/>
        <v>26761281.999999985</v>
      </c>
      <c r="F113" s="49">
        <v>109832593.03</v>
      </c>
      <c r="G113" s="38">
        <f t="shared" si="2"/>
        <v>-32749694.109999985</v>
      </c>
    </row>
    <row r="114" spans="1:7" x14ac:dyDescent="0.25">
      <c r="A114" s="4" t="s">
        <v>76</v>
      </c>
      <c r="B114" s="5" t="s">
        <v>77</v>
      </c>
      <c r="C114" s="49">
        <v>5000000</v>
      </c>
      <c r="D114" s="49">
        <v>5000000</v>
      </c>
      <c r="E114" s="49">
        <f t="shared" si="3"/>
        <v>0</v>
      </c>
      <c r="F114" s="49">
        <v>4999985.43</v>
      </c>
      <c r="G114" s="38">
        <f t="shared" si="2"/>
        <v>-14.570000000298023</v>
      </c>
    </row>
    <row r="115" spans="1:7" x14ac:dyDescent="0.25">
      <c r="A115" s="4" t="s">
        <v>78</v>
      </c>
      <c r="B115" s="5" t="s">
        <v>79</v>
      </c>
      <c r="C115" s="49">
        <v>5000000</v>
      </c>
      <c r="D115" s="49">
        <v>5000000</v>
      </c>
      <c r="E115" s="49">
        <f t="shared" si="3"/>
        <v>0</v>
      </c>
      <c r="F115" s="49">
        <v>4999985.43</v>
      </c>
      <c r="G115" s="38">
        <f t="shared" si="2"/>
        <v>-14.570000000298023</v>
      </c>
    </row>
    <row r="116" spans="1:7" ht="23.25" x14ac:dyDescent="0.25">
      <c r="A116" s="4" t="s">
        <v>80</v>
      </c>
      <c r="B116" s="5" t="s">
        <v>81</v>
      </c>
      <c r="C116" s="49">
        <v>100000</v>
      </c>
      <c r="D116" s="49">
        <v>100000</v>
      </c>
      <c r="E116" s="49">
        <f t="shared" si="3"/>
        <v>0</v>
      </c>
      <c r="F116" s="49">
        <v>57790.17</v>
      </c>
      <c r="G116" s="38">
        <f t="shared" si="2"/>
        <v>-42209.83</v>
      </c>
    </row>
    <row r="117" spans="1:7" ht="23.25" x14ac:dyDescent="0.25">
      <c r="A117" s="4" t="s">
        <v>82</v>
      </c>
      <c r="B117" s="5" t="s">
        <v>83</v>
      </c>
      <c r="C117" s="49">
        <v>100000</v>
      </c>
      <c r="D117" s="49">
        <v>100000</v>
      </c>
      <c r="E117" s="49">
        <f t="shared" si="3"/>
        <v>0</v>
      </c>
      <c r="F117" s="49">
        <v>57790.17</v>
      </c>
      <c r="G117" s="38">
        <f t="shared" si="2"/>
        <v>-42209.83</v>
      </c>
    </row>
    <row r="118" spans="1:7" x14ac:dyDescent="0.25">
      <c r="A118" s="4" t="s">
        <v>84</v>
      </c>
      <c r="B118" s="5" t="s">
        <v>85</v>
      </c>
      <c r="C118" s="49"/>
      <c r="D118" s="49"/>
      <c r="E118" s="49"/>
      <c r="F118" s="49"/>
      <c r="G118" s="38">
        <f t="shared" si="2"/>
        <v>0</v>
      </c>
    </row>
    <row r="119" spans="1:7" x14ac:dyDescent="0.25">
      <c r="A119" s="4" t="s">
        <v>86</v>
      </c>
      <c r="B119" s="5" t="s">
        <v>87</v>
      </c>
      <c r="C119" s="49"/>
      <c r="D119" s="49"/>
      <c r="E119" s="49"/>
      <c r="F119" s="49"/>
      <c r="G119" s="38">
        <f t="shared" si="2"/>
        <v>0</v>
      </c>
    </row>
    <row r="120" spans="1:7" x14ac:dyDescent="0.25">
      <c r="A120" s="4" t="s">
        <v>89</v>
      </c>
      <c r="B120" s="5"/>
      <c r="C120" s="49"/>
      <c r="D120" s="49"/>
      <c r="E120" s="49"/>
      <c r="F120" s="49"/>
      <c r="G120" s="38">
        <f t="shared" si="2"/>
        <v>0</v>
      </c>
    </row>
    <row r="121" spans="1:7" ht="26.25" x14ac:dyDescent="0.25">
      <c r="A121" s="23" t="s">
        <v>90</v>
      </c>
      <c r="B121" s="5"/>
      <c r="C121" s="50"/>
      <c r="D121" s="49"/>
      <c r="E121" s="49">
        <f>D121-C121</f>
        <v>0</v>
      </c>
      <c r="F121" s="49"/>
      <c r="G121" s="38">
        <f t="shared" si="2"/>
        <v>0</v>
      </c>
    </row>
    <row r="122" spans="1:7" ht="23.25" x14ac:dyDescent="0.25">
      <c r="A122" s="4" t="s">
        <v>91</v>
      </c>
      <c r="B122" s="8" t="s">
        <v>92</v>
      </c>
      <c r="C122" s="49">
        <v>260000000</v>
      </c>
      <c r="D122" s="49">
        <v>195190938.72</v>
      </c>
      <c r="E122" s="49">
        <f t="shared" ref="E122:E125" si="4">D122-C122</f>
        <v>-64809061.280000001</v>
      </c>
      <c r="F122" s="49">
        <v>199148769.78</v>
      </c>
      <c r="G122" s="38">
        <f t="shared" si="2"/>
        <v>3957831.0600000024</v>
      </c>
    </row>
    <row r="123" spans="1:7" s="1" customFormat="1" ht="23.25" x14ac:dyDescent="0.25">
      <c r="A123" s="4" t="s">
        <v>184</v>
      </c>
      <c r="B123" s="8" t="s">
        <v>185</v>
      </c>
      <c r="C123" s="49">
        <v>179864690</v>
      </c>
      <c r="D123" s="49"/>
      <c r="E123" s="49"/>
      <c r="F123" s="49"/>
      <c r="G123" s="38">
        <f t="shared" si="2"/>
        <v>0</v>
      </c>
    </row>
    <row r="124" spans="1:7" ht="34.5" x14ac:dyDescent="0.25">
      <c r="A124" s="4" t="s">
        <v>96</v>
      </c>
      <c r="B124" s="5" t="s">
        <v>95</v>
      </c>
      <c r="C124" s="49">
        <v>-18200000</v>
      </c>
      <c r="D124" s="49">
        <v>-18200000</v>
      </c>
      <c r="E124" s="49">
        <f t="shared" si="4"/>
        <v>0</v>
      </c>
      <c r="F124" s="49">
        <v>-18200000</v>
      </c>
      <c r="G124" s="38">
        <f t="shared" si="2"/>
        <v>0</v>
      </c>
    </row>
    <row r="125" spans="1:7" ht="23.25" x14ac:dyDescent="0.25">
      <c r="A125" s="4" t="s">
        <v>93</v>
      </c>
      <c r="B125" s="5" t="s">
        <v>94</v>
      </c>
      <c r="C125" s="49">
        <v>98335310</v>
      </c>
      <c r="D125" s="49">
        <v>213390938.72</v>
      </c>
      <c r="E125" s="49">
        <f t="shared" si="4"/>
        <v>115055628.72</v>
      </c>
      <c r="F125" s="49">
        <v>217348768.78</v>
      </c>
      <c r="G125" s="38">
        <f t="shared" si="2"/>
        <v>3957830.0600000024</v>
      </c>
    </row>
    <row r="126" spans="1:7" x14ac:dyDescent="0.25">
      <c r="D126" s="46"/>
      <c r="E126" s="46"/>
      <c r="F126" s="46"/>
      <c r="G126" s="46"/>
    </row>
    <row r="127" spans="1:7" x14ac:dyDescent="0.25">
      <c r="D127" s="46"/>
      <c r="E127" s="46"/>
      <c r="F127" s="46"/>
      <c r="G127" s="46"/>
    </row>
  </sheetData>
  <mergeCells count="1">
    <mergeCell ref="A6:G6"/>
  </mergeCells>
  <hyperlinks>
    <hyperlink ref="A45" r:id="rId1" display="consultantplus://offline/ref=C8DC2755CC8BA89633AAD5C4ECC57D948D6D1E91BA6E234721AC08515B2E825B5840152DB5DB25EC8E6CBA1F7D6B84463740C730CA5EC1B4dDv6D" xr:uid="{00000000-0004-0000-0000-000000000000}"/>
    <hyperlink ref="A57" r:id="rId2" display="consultantplus://offline/ref=B33A9E4106447DEC59B7073943E58E37EEBC9CF00CE9724000F69686081F962578A9F70C331ECA1ED356CD1CF9E525AB088186C855FED3E9Z946L" xr:uid="{00000000-0004-0000-0000-000001000000}"/>
    <hyperlink ref="A58" r:id="rId3" display="consultantplus://offline/ref=C6DE73DE919B7A0AD157B222096A6EEEAFEE43973EEA2C505DF35D50378BA98BA331E095EEF8ABD04D76DB64E272E6CB50F79DAB3950F50Cd8x5D" xr:uid="{00000000-0004-0000-0000-000002000000}"/>
    <hyperlink ref="A46" r:id="rId4" display="consultantplus://offline/ref=C8DC2755CC8BA89633AAD5C4ECC57D948D6D1E91BA6E234721AC08515B2E825B5840152DB5DB25EC8E6CBA1F7D6B84463740C730CA5EC1B4dDv6D" xr:uid="{00000000-0004-0000-0000-000003000000}"/>
  </hyperlinks>
  <pageMargins left="0.7" right="0.7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2025-05-28T05:07:21Z</cp:lastPrinted>
  <dcterms:created xsi:type="dcterms:W3CDTF">2021-05-27T09:04:34Z</dcterms:created>
  <dcterms:modified xsi:type="dcterms:W3CDTF">2025-05-30T09:19:02Z</dcterms:modified>
</cp:coreProperties>
</file>